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 firstSheet="1" activeTab="1"/>
  </bookViews>
  <sheets>
    <sheet name="21" sheetId="2" state="hidden" r:id="rId1"/>
    <sheet name="22" sheetId="3" r:id="rId2"/>
    <sheet name="23" sheetId="7" state="hidden" r:id="rId3"/>
    <sheet name="24" sheetId="4" state="hidden" r:id="rId4"/>
    <sheet name="25" sheetId="6" state="hidden" r:id="rId5"/>
    <sheet name="26" sheetId="5" state="hidden" r:id="rId6"/>
    <sheet name="27" sheetId="8" state="hidden" r:id="rId7"/>
    <sheet name="28" sheetId="9" state="hidden" r:id="rId8"/>
    <sheet name="72" sheetId="10" state="hidden" r:id="rId9"/>
  </sheets>
  <calcPr calcId="152511"/>
</workbook>
</file>

<file path=xl/calcChain.xml><?xml version="1.0" encoding="utf-8"?>
<calcChain xmlns="http://schemas.openxmlformats.org/spreadsheetml/2006/main">
  <c r="F17" i="10" l="1"/>
  <c r="D45" i="10"/>
  <c r="D38" i="10"/>
  <c r="D32" i="10"/>
  <c r="E28" i="10"/>
  <c r="E29" i="10" s="1"/>
  <c r="D28" i="10"/>
  <c r="D55" i="10" s="1"/>
  <c r="D45" i="9"/>
  <c r="D38" i="9"/>
  <c r="D32" i="9"/>
  <c r="E28" i="9"/>
  <c r="E29" i="9" s="1"/>
  <c r="D28" i="9"/>
  <c r="D55" i="9" s="1"/>
  <c r="D45" i="8"/>
  <c r="D38" i="8"/>
  <c r="D32" i="8"/>
  <c r="E28" i="8"/>
  <c r="E29" i="8" s="1"/>
  <c r="D28" i="8"/>
  <c r="D45" i="5"/>
  <c r="D38" i="5"/>
  <c r="D32" i="5"/>
  <c r="E28" i="5"/>
  <c r="E29" i="5" s="1"/>
  <c r="D28" i="5"/>
  <c r="D55" i="5" s="1"/>
  <c r="D45" i="6"/>
  <c r="D38" i="6"/>
  <c r="D32" i="6"/>
  <c r="E28" i="6"/>
  <c r="E29" i="6" s="1"/>
  <c r="D28" i="6"/>
  <c r="D55" i="6" s="1"/>
  <c r="D45" i="4"/>
  <c r="D38" i="4"/>
  <c r="D32" i="4"/>
  <c r="E28" i="4"/>
  <c r="E29" i="4" s="1"/>
  <c r="D28" i="4"/>
  <c r="D55" i="4" s="1"/>
  <c r="D45" i="7"/>
  <c r="D38" i="7"/>
  <c r="D55" i="7" s="1"/>
  <c r="D32" i="7"/>
  <c r="E29" i="7"/>
  <c r="E30" i="7" s="1"/>
  <c r="E28" i="7"/>
  <c r="F28" i="7" s="1"/>
  <c r="D28" i="7"/>
  <c r="D45" i="3"/>
  <c r="D38" i="3"/>
  <c r="D32" i="3"/>
  <c r="E28" i="3"/>
  <c r="E29" i="3" s="1"/>
  <c r="D28" i="3"/>
  <c r="D55" i="3" s="1"/>
  <c r="D45" i="2"/>
  <c r="D38" i="2"/>
  <c r="D55" i="2" s="1"/>
  <c r="D32" i="2"/>
  <c r="E29" i="2"/>
  <c r="E30" i="2" s="1"/>
  <c r="E28" i="2"/>
  <c r="F28" i="2" s="1"/>
  <c r="D28" i="2"/>
  <c r="E30" i="10" l="1"/>
  <c r="F29" i="10"/>
  <c r="F28" i="10"/>
  <c r="E30" i="9"/>
  <c r="F29" i="9"/>
  <c r="F28" i="9"/>
  <c r="D55" i="8"/>
  <c r="F29" i="8"/>
  <c r="E30" i="8"/>
  <c r="F28" i="8"/>
  <c r="E30" i="5"/>
  <c r="F29" i="5"/>
  <c r="F28" i="5"/>
  <c r="E30" i="6"/>
  <c r="F29" i="6"/>
  <c r="F28" i="6"/>
  <c r="E30" i="4"/>
  <c r="F29" i="4"/>
  <c r="F28" i="4"/>
  <c r="E31" i="7"/>
  <c r="F30" i="7"/>
  <c r="F29" i="7"/>
  <c r="E30" i="3"/>
  <c r="F29" i="3"/>
  <c r="F28" i="3"/>
  <c r="E31" i="2"/>
  <c r="F30" i="2"/>
  <c r="F29" i="2"/>
  <c r="E31" i="10" l="1"/>
  <c r="F30" i="10"/>
  <c r="E31" i="9"/>
  <c r="F30" i="9"/>
  <c r="E31" i="8"/>
  <c r="F30" i="8"/>
  <c r="E31" i="5"/>
  <c r="F30" i="5"/>
  <c r="E31" i="6"/>
  <c r="F30" i="6"/>
  <c r="E31" i="4"/>
  <c r="F30" i="4"/>
  <c r="F31" i="7"/>
  <c r="E32" i="7"/>
  <c r="E31" i="3"/>
  <c r="F30" i="3"/>
  <c r="F31" i="2"/>
  <c r="E32" i="2"/>
  <c r="F31" i="10" l="1"/>
  <c r="E32" i="10"/>
  <c r="F31" i="9"/>
  <c r="E32" i="9"/>
  <c r="E32" i="8"/>
  <c r="F31" i="8"/>
  <c r="E32" i="5"/>
  <c r="F31" i="5"/>
  <c r="F31" i="6"/>
  <c r="E32" i="6"/>
  <c r="F31" i="4"/>
  <c r="E32" i="4"/>
  <c r="E33" i="7"/>
  <c r="F32" i="7"/>
  <c r="F31" i="3"/>
  <c r="E32" i="3"/>
  <c r="E33" i="2"/>
  <c r="F32" i="2"/>
  <c r="F32" i="10" l="1"/>
  <c r="E33" i="10"/>
  <c r="F32" i="9"/>
  <c r="E33" i="9"/>
  <c r="F32" i="8"/>
  <c r="E33" i="8"/>
  <c r="F32" i="5"/>
  <c r="E33" i="5"/>
  <c r="F32" i="6"/>
  <c r="E33" i="6"/>
  <c r="F32" i="4"/>
  <c r="E33" i="4"/>
  <c r="F33" i="7"/>
  <c r="E34" i="7"/>
  <c r="F32" i="3"/>
  <c r="E33" i="3"/>
  <c r="F33" i="2"/>
  <c r="E34" i="2"/>
  <c r="E34" i="10" l="1"/>
  <c r="F33" i="10"/>
  <c r="E34" i="9"/>
  <c r="F33" i="9"/>
  <c r="E34" i="8"/>
  <c r="F33" i="8"/>
  <c r="F33" i="5"/>
  <c r="E34" i="5"/>
  <c r="E34" i="6"/>
  <c r="F33" i="6"/>
  <c r="F33" i="4"/>
  <c r="E34" i="4"/>
  <c r="E35" i="7"/>
  <c r="F34" i="7"/>
  <c r="F33" i="3"/>
  <c r="E34" i="3"/>
  <c r="E35" i="2"/>
  <c r="F34" i="2"/>
  <c r="F34" i="10" l="1"/>
  <c r="E35" i="10"/>
  <c r="F34" i="9"/>
  <c r="E35" i="9"/>
  <c r="F34" i="8"/>
  <c r="E35" i="8"/>
  <c r="F34" i="5"/>
  <c r="E35" i="5"/>
  <c r="F34" i="6"/>
  <c r="E35" i="6"/>
  <c r="F34" i="4"/>
  <c r="E35" i="4"/>
  <c r="F35" i="7"/>
  <c r="E36" i="7"/>
  <c r="F34" i="3"/>
  <c r="E35" i="3"/>
  <c r="F35" i="2"/>
  <c r="E36" i="2"/>
  <c r="F35" i="10" l="1"/>
  <c r="E36" i="10"/>
  <c r="F35" i="9"/>
  <c r="E36" i="9"/>
  <c r="E36" i="8"/>
  <c r="F35" i="8"/>
  <c r="F35" i="5"/>
  <c r="E36" i="5"/>
  <c r="E36" i="6"/>
  <c r="F35" i="6"/>
  <c r="E36" i="4"/>
  <c r="F35" i="4"/>
  <c r="E37" i="7"/>
  <c r="F36" i="7"/>
  <c r="E36" i="3"/>
  <c r="F35" i="3"/>
  <c r="E37" i="2"/>
  <c r="F36" i="2"/>
  <c r="F36" i="10" l="1"/>
  <c r="E37" i="10"/>
  <c r="F36" i="9"/>
  <c r="E37" i="9"/>
  <c r="F36" i="8"/>
  <c r="E37" i="8"/>
  <c r="F36" i="5"/>
  <c r="E37" i="5"/>
  <c r="F36" i="6"/>
  <c r="E37" i="6"/>
  <c r="F36" i="4"/>
  <c r="E37" i="4"/>
  <c r="F37" i="7"/>
  <c r="E38" i="7"/>
  <c r="F36" i="3"/>
  <c r="E37" i="3"/>
  <c r="F37" i="2"/>
  <c r="E38" i="2"/>
  <c r="E38" i="10" l="1"/>
  <c r="F37" i="10"/>
  <c r="E38" i="9"/>
  <c r="F37" i="9"/>
  <c r="E38" i="8"/>
  <c r="F37" i="8"/>
  <c r="E38" i="5"/>
  <c r="F37" i="5"/>
  <c r="E38" i="6"/>
  <c r="F37" i="6"/>
  <c r="E38" i="4"/>
  <c r="F37" i="4"/>
  <c r="E39" i="7"/>
  <c r="F38" i="7"/>
  <c r="E38" i="3"/>
  <c r="F37" i="3"/>
  <c r="E39" i="2"/>
  <c r="F38" i="2"/>
  <c r="E39" i="10" l="1"/>
  <c r="F38" i="10"/>
  <c r="F38" i="9"/>
  <c r="E39" i="9"/>
  <c r="F38" i="8"/>
  <c r="E39" i="8"/>
  <c r="E39" i="5"/>
  <c r="F38" i="5"/>
  <c r="F38" i="6"/>
  <c r="E39" i="6"/>
  <c r="F38" i="4"/>
  <c r="E39" i="4"/>
  <c r="E40" i="7"/>
  <c r="F39" i="7"/>
  <c r="E39" i="3"/>
  <c r="F38" i="3"/>
  <c r="E40" i="2"/>
  <c r="F39" i="2"/>
  <c r="E40" i="10" l="1"/>
  <c r="F39" i="10"/>
  <c r="E40" i="9"/>
  <c r="F39" i="9"/>
  <c r="E40" i="8"/>
  <c r="F39" i="8"/>
  <c r="E40" i="5"/>
  <c r="F39" i="5"/>
  <c r="E40" i="6"/>
  <c r="F39" i="6"/>
  <c r="E40" i="4"/>
  <c r="F39" i="4"/>
  <c r="E41" i="7"/>
  <c r="F40" i="7"/>
  <c r="E40" i="3"/>
  <c r="F39" i="3"/>
  <c r="E41" i="2"/>
  <c r="F40" i="2"/>
  <c r="E41" i="10" l="1"/>
  <c r="F40" i="10"/>
  <c r="E41" i="9"/>
  <c r="F40" i="9"/>
  <c r="F40" i="8"/>
  <c r="E41" i="8"/>
  <c r="E41" i="5"/>
  <c r="F40" i="5"/>
  <c r="E41" i="6"/>
  <c r="F40" i="6"/>
  <c r="E41" i="4"/>
  <c r="F40" i="4"/>
  <c r="E42" i="7"/>
  <c r="F41" i="7"/>
  <c r="F40" i="3"/>
  <c r="E41" i="3"/>
  <c r="E42" i="2"/>
  <c r="F41" i="2"/>
  <c r="E42" i="10" l="1"/>
  <c r="F41" i="10"/>
  <c r="E42" i="9"/>
  <c r="F41" i="9"/>
  <c r="E42" i="8"/>
  <c r="F41" i="8"/>
  <c r="E42" i="5"/>
  <c r="F41" i="5"/>
  <c r="E42" i="6"/>
  <c r="F41" i="6"/>
  <c r="E42" i="4"/>
  <c r="F41" i="4"/>
  <c r="E43" i="7"/>
  <c r="F42" i="7"/>
  <c r="E42" i="3"/>
  <c r="F41" i="3"/>
  <c r="E43" i="2"/>
  <c r="F42" i="2"/>
  <c r="E43" i="10" l="1"/>
  <c r="F42" i="10"/>
  <c r="E43" i="9"/>
  <c r="F42" i="9"/>
  <c r="F42" i="8"/>
  <c r="E43" i="8"/>
  <c r="E43" i="5"/>
  <c r="F42" i="5"/>
  <c r="F42" i="6"/>
  <c r="E43" i="6"/>
  <c r="E43" i="4"/>
  <c r="F42" i="4"/>
  <c r="E44" i="7"/>
  <c r="F43" i="7"/>
  <c r="E43" i="3"/>
  <c r="F42" i="3"/>
  <c r="E44" i="2"/>
  <c r="F43" i="2"/>
  <c r="E44" i="10" l="1"/>
  <c r="F43" i="10"/>
  <c r="E44" i="9"/>
  <c r="F43" i="9"/>
  <c r="E44" i="8"/>
  <c r="F43" i="8"/>
  <c r="E44" i="5"/>
  <c r="F43" i="5"/>
  <c r="E44" i="6"/>
  <c r="F43" i="6"/>
  <c r="E44" i="4"/>
  <c r="F43" i="4"/>
  <c r="F44" i="7"/>
  <c r="E45" i="7"/>
  <c r="E44" i="3"/>
  <c r="F43" i="3"/>
  <c r="F44" i="2"/>
  <c r="E45" i="2"/>
  <c r="F44" i="10" l="1"/>
  <c r="E45" i="10"/>
  <c r="E45" i="9"/>
  <c r="F44" i="9"/>
  <c r="F44" i="8"/>
  <c r="E45" i="8"/>
  <c r="F44" i="5"/>
  <c r="E45" i="5"/>
  <c r="F44" i="6"/>
  <c r="E45" i="6"/>
  <c r="F44" i="4"/>
  <c r="E45" i="4"/>
  <c r="E46" i="7"/>
  <c r="F45" i="7"/>
  <c r="F44" i="3"/>
  <c r="E45" i="3"/>
  <c r="E46" i="2"/>
  <c r="F45" i="2"/>
  <c r="F45" i="10" l="1"/>
  <c r="E46" i="10"/>
  <c r="F45" i="9"/>
  <c r="E46" i="9"/>
  <c r="F45" i="8"/>
  <c r="E46" i="8"/>
  <c r="F45" i="5"/>
  <c r="E46" i="5"/>
  <c r="F45" i="6"/>
  <c r="E46" i="6"/>
  <c r="F45" i="4"/>
  <c r="E46" i="4"/>
  <c r="F46" i="7"/>
  <c r="E47" i="7"/>
  <c r="F45" i="3"/>
  <c r="E46" i="3"/>
  <c r="F46" i="2"/>
  <c r="E47" i="2"/>
  <c r="F46" i="10" l="1"/>
  <c r="E47" i="10"/>
  <c r="F46" i="9"/>
  <c r="E47" i="9"/>
  <c r="E47" i="8"/>
  <c r="F46" i="8"/>
  <c r="F46" i="5"/>
  <c r="E47" i="5"/>
  <c r="E47" i="6"/>
  <c r="F46" i="6"/>
  <c r="F46" i="4"/>
  <c r="E47" i="4"/>
  <c r="E48" i="7"/>
  <c r="F47" i="7"/>
  <c r="E47" i="3"/>
  <c r="F46" i="3"/>
  <c r="E48" i="2"/>
  <c r="F47" i="2"/>
  <c r="F47" i="10" l="1"/>
  <c r="E48" i="10"/>
  <c r="F47" i="9"/>
  <c r="E48" i="9"/>
  <c r="F47" i="8"/>
  <c r="E48" i="8"/>
  <c r="F47" i="5"/>
  <c r="E48" i="5"/>
  <c r="F47" i="6"/>
  <c r="E48" i="6"/>
  <c r="F47" i="4"/>
  <c r="E48" i="4"/>
  <c r="F48" i="7"/>
  <c r="E49" i="7"/>
  <c r="F47" i="3"/>
  <c r="E48" i="3"/>
  <c r="F48" i="2"/>
  <c r="E49" i="2"/>
  <c r="E49" i="10" l="1"/>
  <c r="F48" i="10"/>
  <c r="E49" i="9"/>
  <c r="F48" i="9"/>
  <c r="E49" i="8"/>
  <c r="F48" i="8"/>
  <c r="F48" i="5"/>
  <c r="E49" i="5"/>
  <c r="F48" i="6"/>
  <c r="E49" i="6"/>
  <c r="E49" i="4"/>
  <c r="F48" i="4"/>
  <c r="E50" i="7"/>
  <c r="F49" i="7"/>
  <c r="E49" i="3"/>
  <c r="F48" i="3"/>
  <c r="E50" i="2"/>
  <c r="F49" i="2"/>
  <c r="F49" i="10" l="1"/>
  <c r="E50" i="10"/>
  <c r="F49" i="9"/>
  <c r="E50" i="9"/>
  <c r="F49" i="8"/>
  <c r="E50" i="8"/>
  <c r="F49" i="5"/>
  <c r="E50" i="5"/>
  <c r="F49" i="6"/>
  <c r="E50" i="6"/>
  <c r="F49" i="4"/>
  <c r="E50" i="4"/>
  <c r="F50" i="7"/>
  <c r="E51" i="7"/>
  <c r="F49" i="3"/>
  <c r="E50" i="3"/>
  <c r="F50" i="2"/>
  <c r="E51" i="2"/>
  <c r="F50" i="10" l="1"/>
  <c r="E51" i="10"/>
  <c r="E51" i="9"/>
  <c r="F50" i="9"/>
  <c r="E51" i="8"/>
  <c r="F50" i="8"/>
  <c r="F50" i="5"/>
  <c r="E51" i="5"/>
  <c r="F50" i="6"/>
  <c r="E51" i="6"/>
  <c r="E51" i="4"/>
  <c r="F50" i="4"/>
  <c r="E52" i="7"/>
  <c r="F51" i="7"/>
  <c r="E51" i="3"/>
  <c r="F50" i="3"/>
  <c r="E52" i="2"/>
  <c r="F51" i="2"/>
  <c r="F51" i="10" l="1"/>
  <c r="E52" i="10"/>
  <c r="F51" i="9"/>
  <c r="E52" i="9"/>
  <c r="F51" i="8"/>
  <c r="E52" i="8"/>
  <c r="F51" i="5"/>
  <c r="E52" i="5"/>
  <c r="F51" i="6"/>
  <c r="E52" i="6"/>
  <c r="F51" i="4"/>
  <c r="E52" i="4"/>
  <c r="F52" i="7"/>
  <c r="E53" i="7"/>
  <c r="F51" i="3"/>
  <c r="E52" i="3"/>
  <c r="F52" i="2"/>
  <c r="E53" i="2"/>
  <c r="F52" i="10" l="1"/>
  <c r="E53" i="10"/>
  <c r="F52" i="9"/>
  <c r="E53" i="9"/>
  <c r="E53" i="8"/>
  <c r="F52" i="8"/>
  <c r="F52" i="5"/>
  <c r="E53" i="5"/>
  <c r="F52" i="6"/>
  <c r="E53" i="6"/>
  <c r="F52" i="4"/>
  <c r="E53" i="4"/>
  <c r="E54" i="7"/>
  <c r="F54" i="7" s="1"/>
  <c r="F53" i="7"/>
  <c r="F55" i="7" s="1"/>
  <c r="F15" i="7" s="1"/>
  <c r="E53" i="3"/>
  <c r="F52" i="3"/>
  <c r="E54" i="2"/>
  <c r="F54" i="2" s="1"/>
  <c r="F53" i="2"/>
  <c r="F55" i="2" s="1"/>
  <c r="F15" i="2" s="1"/>
  <c r="F53" i="10" l="1"/>
  <c r="E54" i="10"/>
  <c r="F54" i="10" s="1"/>
  <c r="F53" i="9"/>
  <c r="E54" i="9"/>
  <c r="F54" i="9" s="1"/>
  <c r="F53" i="8"/>
  <c r="E54" i="8"/>
  <c r="F54" i="8" s="1"/>
  <c r="F53" i="5"/>
  <c r="E54" i="5"/>
  <c r="F54" i="5" s="1"/>
  <c r="F53" i="6"/>
  <c r="E54" i="6"/>
  <c r="F54" i="6" s="1"/>
  <c r="F53" i="4"/>
  <c r="E54" i="4"/>
  <c r="F54" i="4" s="1"/>
  <c r="F17" i="7"/>
  <c r="F16" i="7" s="1"/>
  <c r="F22" i="7" s="1"/>
  <c r="F24" i="7" s="1"/>
  <c r="F25" i="7"/>
  <c r="F53" i="3"/>
  <c r="E54" i="3"/>
  <c r="F54" i="3" s="1"/>
  <c r="F17" i="2"/>
  <c r="F16" i="2" s="1"/>
  <c r="F22" i="2" s="1"/>
  <c r="F24" i="2" s="1"/>
  <c r="F55" i="10" l="1"/>
  <c r="F15" i="10" s="1"/>
  <c r="F55" i="9"/>
  <c r="F15" i="9" s="1"/>
  <c r="F55" i="8"/>
  <c r="F15" i="8" s="1"/>
  <c r="F55" i="5"/>
  <c r="F15" i="5" s="1"/>
  <c r="F55" i="6"/>
  <c r="F15" i="6" s="1"/>
  <c r="F55" i="4"/>
  <c r="F15" i="4" s="1"/>
  <c r="F17" i="4"/>
  <c r="F16" i="4" s="1"/>
  <c r="F22" i="4" s="1"/>
  <c r="F24" i="4" s="1"/>
  <c r="F25" i="2"/>
  <c r="F55" i="3"/>
  <c r="F15" i="3" s="1"/>
  <c r="F16" i="10" l="1"/>
  <c r="F22" i="10" s="1"/>
  <c r="F24" i="10" s="1"/>
  <c r="F17" i="9"/>
  <c r="F16" i="9" s="1"/>
  <c r="F22" i="9" s="1"/>
  <c r="F24" i="9" s="1"/>
  <c r="F16" i="8"/>
  <c r="F22" i="8" s="1"/>
  <c r="F17" i="5"/>
  <c r="F16" i="5" s="1"/>
  <c r="F22" i="5" s="1"/>
  <c r="F24" i="5" s="1"/>
  <c r="F16" i="6"/>
  <c r="F22" i="6" s="1"/>
  <c r="F24" i="6" s="1"/>
  <c r="F25" i="4"/>
  <c r="F17" i="3"/>
  <c r="F16" i="3" s="1"/>
  <c r="F22" i="3" s="1"/>
  <c r="F24" i="3" s="1"/>
  <c r="F25" i="10" l="1"/>
  <c r="F25" i="9"/>
  <c r="F25" i="8"/>
  <c r="F25" i="5"/>
  <c r="F25" i="6"/>
  <c r="F25" i="3"/>
</calcChain>
</file>

<file path=xl/sharedStrings.xml><?xml version="1.0" encoding="utf-8"?>
<sst xmlns="http://schemas.openxmlformats.org/spreadsheetml/2006/main" count="2880" uniqueCount="134">
  <si>
    <t>№п/п</t>
  </si>
  <si>
    <t>Наименование параметра</t>
  </si>
  <si>
    <t>Единица измерения</t>
  </si>
  <si>
    <t>Значение</t>
  </si>
  <si>
    <t>Дата заполнения/ внесения изменений</t>
  </si>
  <si>
    <t>-</t>
  </si>
  <si>
    <t>Дата начала отчетного периода</t>
  </si>
  <si>
    <t>Дата конца отчетного периода</t>
  </si>
  <si>
    <t>Общая информация о выполняемых работах (оказываемых услугах) по содержанию и текущему ремонту общего имущества в многоквартирном доме</t>
  </si>
  <si>
    <t>Авансовые платежи потребителей (на начало периода)</t>
  </si>
  <si>
    <t>руб.</t>
  </si>
  <si>
    <t>Переходящие остатки денежных средств (на начало периода)</t>
  </si>
  <si>
    <t>Задолженность потребителей (на начало периода)</t>
  </si>
  <si>
    <t>Начислено за услуги (работы) по содержанию и текущему ремонту, в том числе:</t>
  </si>
  <si>
    <t>Получено денежных средств, в том числе</t>
  </si>
  <si>
    <t>— денежных средств от собственников/нанимателей помещений</t>
  </si>
  <si>
    <t>— целевых взносов от собственников/нанимателей помещений</t>
  </si>
  <si>
    <t>— субсидий</t>
  </si>
  <si>
    <t>— денежных средств от использования общего имущества</t>
  </si>
  <si>
    <t>— прочие поступления</t>
  </si>
  <si>
    <t>Всего денежных средств с учетом остатков</t>
  </si>
  <si>
    <t>Авансовые платежи потребителей (на конец периода)</t>
  </si>
  <si>
    <t>Переходящие остатки денежных средств (на конец периода)</t>
  </si>
  <si>
    <t>Задолженность потребителей (на конец периода)</t>
  </si>
  <si>
    <t>Наименование работ (услуг)</t>
  </si>
  <si>
    <t>Годовая фактическая стоимость работ (услуг) руб.</t>
  </si>
  <si>
    <t>ИТОГО</t>
  </si>
  <si>
    <t>Информация о наличии претензий по качеству выполненных работ (ока-занных услуг)</t>
  </si>
  <si>
    <t>Количество поступивших претензий</t>
  </si>
  <si>
    <t>Количество удовлетворенных претензий</t>
  </si>
  <si>
    <t>Количество претензий, в удовлетворении которых отказано</t>
  </si>
  <si>
    <t>Сумма произведенного перерасчета</t>
  </si>
  <si>
    <t>Информация о предоставленных коммунальных услугах (заполняется по каждой коммунальной услуге)*</t>
  </si>
  <si>
    <t>Вид коммунальной услуги</t>
  </si>
  <si>
    <t>—</t>
  </si>
  <si>
    <t>Отопление</t>
  </si>
  <si>
    <t>ГКал</t>
  </si>
  <si>
    <t>Общий объем потребления</t>
  </si>
  <si>
    <t>нат.показ</t>
  </si>
  <si>
    <t>Начислено потребителям</t>
  </si>
  <si>
    <t>Оплачено потребителями</t>
  </si>
  <si>
    <t>Задолженность потребителей</t>
  </si>
  <si>
    <t>Начислено поставщиком (поставщиками) коммунального ресурса</t>
  </si>
  <si>
    <t>Оплачено поставщику (поставщикам) коммунального ресурса</t>
  </si>
  <si>
    <t>Задолженность перед поставщиком (поставщиками) коммунального ресурса</t>
  </si>
  <si>
    <t>Размер пени и штрафов, уплаченных поставщику (поставщикам) коммунального ресурса</t>
  </si>
  <si>
    <t>ед.</t>
  </si>
  <si>
    <t>Холодное водоснабжение</t>
  </si>
  <si>
    <t>м3</t>
  </si>
  <si>
    <t>Горячее водоснабжение</t>
  </si>
  <si>
    <t>Водоотведение</t>
  </si>
  <si>
    <t>Электроэнергия</t>
  </si>
  <si>
    <t>кВт.ч</t>
  </si>
  <si>
    <t>Информация о ведении претензионно-исковой работы в отношении по-требителей-должников</t>
  </si>
  <si>
    <t>Направлено претензий потребителям-должникам</t>
  </si>
  <si>
    <t>Направлено исковых заявлений</t>
  </si>
  <si>
    <t>Получено денежных средств по результатам претензионно-исковой работы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</si>
  <si>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</si>
  <si>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</si>
  <si>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</si>
  <si>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</si>
  <si>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</si>
  <si>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</si>
  <si>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</si>
  <si>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</si>
  <si>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</si>
  <si>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</si>
  <si>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</si>
  <si>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</si>
  <si>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</si>
  <si>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</si>
  <si>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</si>
  <si>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</si>
  <si>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</si>
  <si>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</si>
  <si>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</si>
  <si>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</si>
  <si>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</si>
  <si>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</si>
  <si>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</si>
  <si>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24</t>
  </si>
  <si>
    <t>25</t>
  </si>
  <si>
    <t>26</t>
  </si>
  <si>
    <t>27</t>
  </si>
  <si>
    <t>28</t>
  </si>
  <si>
    <t>43</t>
  </si>
  <si>
    <t>44</t>
  </si>
  <si>
    <t>45</t>
  </si>
  <si>
    <t>Ремонт общего имущества многоквартирного дома:, в т.ч.</t>
  </si>
  <si>
    <t>конструктивных элементов</t>
  </si>
  <si>
    <t>инженерного оборудования</t>
  </si>
  <si>
    <t>Содержание общего имущества многоквартирного дома:</t>
  </si>
  <si>
    <t>3.1.</t>
  </si>
  <si>
    <t>Содержание конструктивных элементов</t>
  </si>
  <si>
    <t xml:space="preserve"> - стен, фасадов, оконных и дверных заполнений</t>
  </si>
  <si>
    <t xml:space="preserve"> - кровли</t>
  </si>
  <si>
    <t xml:space="preserve"> - водостоков</t>
  </si>
  <si>
    <t xml:space="preserve"> - утепление выгребных ям</t>
  </si>
  <si>
    <t xml:space="preserve"> - содержание подвалов (дезинсекция, дератизация), уборка мусора</t>
  </si>
  <si>
    <t>3.2.</t>
  </si>
  <si>
    <t>Техническое содержание общих коммуникаций:</t>
  </si>
  <si>
    <t xml:space="preserve"> - центрального отопления</t>
  </si>
  <si>
    <t xml:space="preserve"> - водоснабжения</t>
  </si>
  <si>
    <t xml:space="preserve"> - горячего водоснабжения</t>
  </si>
  <si>
    <t xml:space="preserve"> - канализации</t>
  </si>
  <si>
    <t xml:space="preserve"> - электроснабжения</t>
  </si>
  <si>
    <t>3.3.</t>
  </si>
  <si>
    <t>Содержание аварийно-ремонтной службы</t>
  </si>
  <si>
    <t>3.4.</t>
  </si>
  <si>
    <t>Уборка придомовой территории, в т.ч.:</t>
  </si>
  <si>
    <t xml:space="preserve"> - содержание дворников</t>
  </si>
  <si>
    <t xml:space="preserve"> - механизированная уборка дворов</t>
  </si>
  <si>
    <t xml:space="preserve"> - подсыпка придомовой территории</t>
  </si>
  <si>
    <t>3.5.</t>
  </si>
  <si>
    <t>Уборка помещений общего пользования</t>
  </si>
  <si>
    <t>3.6.</t>
  </si>
  <si>
    <t>Содержание общедомовых приборов учета (тепловой энергии, горячего водоснабжения)</t>
  </si>
  <si>
    <t>3.7.</t>
  </si>
  <si>
    <t>Содержание мест накопления твердых коммунальных отходов (контейнерных площадок)</t>
  </si>
  <si>
    <t>3.8.</t>
  </si>
  <si>
    <t>Сбор, вывоз жидких бытовых отходов</t>
  </si>
  <si>
    <t>3.9.</t>
  </si>
  <si>
    <t>Содержание и текущий ремонт внутридомового газового оборудования</t>
  </si>
  <si>
    <t>Управление жилым фондом</t>
  </si>
  <si>
    <t>Выполненные работы (оказанные услуги) по содержанию общего имущества и текущему ремонту в отчетном периоде (заполняется по каждому виду работ (услуг))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</si>
  <si>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21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</si>
  <si>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22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</si>
  <si>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23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</si>
  <si>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24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</si>
  <si>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25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</si>
  <si>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26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</si>
  <si>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27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</si>
  <si>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28</t>
  </si>
  <si>
    <t>Форма 2.8. Отчет об исполнении управляющей организацией договора управления, а также отчет о выполнении товариществом, кооперативом смет доходов и расходов за год по МКД южной части г. Волчанска  ул. Октябрьская д. 72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</si>
</sst>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 x14ac:knownFonts="1">
    <font>
      <sz val="11"/>
      <color theme="1"/>
      <name val="Calibri"/>
      <family val="2"/>
      <scheme val="minor"/>
    </font>
    <font>
      <b/>
      <sz val="12"/>
      <color indexed="8"/>
      <name val="Times New Roman"/>
      <family val="1"/>
      <charset val="204"/>
    </font>
    <font>
      <sz val="11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12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11"/>
      <color theme="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7" xfId="0" applyNumberFormat="1" applyFont="1" applyBorder="1" applyAlignment="1">
      <alignment horizontal="center" vertical="center"/>
    </xf>
    <xf numFmtId="0" fontId="2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 wrapText="1"/>
    </xf>
    <xf numFmtId="14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center"/>
    </xf>
    <xf numFmtId="0" fontId="2" fillId="0" borderId="8" xfId="0" applyNumberFormat="1" applyFont="1" applyBorder="1" applyAlignment="1">
      <alignment horizontal="center" vertical="center"/>
    </xf>
    <xf numFmtId="0" fontId="3" fillId="0" borderId="8" xfId="0" applyNumberFormat="1" applyFont="1" applyBorder="1" applyAlignment="1">
      <alignment horizontal="center" vertical="center"/>
    </xf>
    <xf numFmtId="0" fontId="3" fillId="0" borderId="7" xfId="0" applyNumberFormat="1" applyFont="1" applyBorder="1" applyAlignment="1">
      <alignment horizontal="left" vertical="center" wrapText="1"/>
    </xf>
    <xf numFmtId="0" fontId="2" fillId="0" borderId="7" xfId="0" applyNumberFormat="1" applyFont="1" applyBorder="1" applyAlignment="1">
      <alignment horizontal="left"/>
    </xf>
    <xf numFmtId="0" fontId="3" fillId="0" borderId="7" xfId="0" applyNumberFormat="1" applyFont="1" applyBorder="1" applyAlignment="1">
      <alignment horizontal="left" wrapText="1"/>
    </xf>
    <xf numFmtId="1" fontId="3" fillId="0" borderId="7" xfId="0" applyNumberFormat="1" applyFont="1" applyBorder="1" applyAlignment="1">
      <alignment horizontal="right" vertical="center" wrapText="1"/>
    </xf>
    <xf numFmtId="0" fontId="3" fillId="0" borderId="9" xfId="0" applyNumberFormat="1" applyFont="1" applyBorder="1" applyAlignment="1">
      <alignment horizontal="center" vertical="center" wrapText="1"/>
    </xf>
    <xf numFmtId="0" fontId="2" fillId="0" borderId="7" xfId="0" applyNumberFormat="1" applyFont="1" applyBorder="1" applyAlignment="1">
      <alignment horizontal="center"/>
    </xf>
    <xf numFmtId="0" fontId="4" fillId="0" borderId="11" xfId="0" applyFont="1" applyBorder="1" applyAlignment="1">
      <alignment horizontal="left" wrapText="1"/>
    </xf>
    <xf numFmtId="0" fontId="5" fillId="0" borderId="11" xfId="0" applyFont="1" applyBorder="1"/>
    <xf numFmtId="0" fontId="4" fillId="0" borderId="11" xfId="0" applyFont="1" applyBorder="1" applyAlignment="1">
      <alignment wrapText="1"/>
    </xf>
    <xf numFmtId="0" fontId="6" fillId="0" borderId="11" xfId="0" applyFont="1" applyBorder="1" applyAlignment="1">
      <alignment horizontal="center"/>
    </xf>
    <xf numFmtId="0" fontId="6" fillId="0" borderId="11" xfId="0" applyFont="1" applyBorder="1"/>
    <xf numFmtId="0" fontId="5" fillId="0" borderId="11" xfId="0" applyFont="1" applyBorder="1" applyAlignment="1">
      <alignment horizontal="center"/>
    </xf>
    <xf numFmtId="0" fontId="6" fillId="0" borderId="11" xfId="0" applyFont="1" applyBorder="1" applyAlignment="1">
      <alignment wrapText="1"/>
    </xf>
    <xf numFmtId="0" fontId="4" fillId="0" borderId="11" xfId="0" applyFont="1" applyBorder="1"/>
    <xf numFmtId="0" fontId="3" fillId="0" borderId="13" xfId="0" applyNumberFormat="1" applyFont="1" applyBorder="1" applyAlignment="1">
      <alignment horizontal="center" vertical="center" wrapText="1"/>
    </xf>
    <xf numFmtId="0" fontId="7" fillId="0" borderId="7" xfId="0" applyNumberFormat="1" applyFont="1" applyBorder="1" applyAlignment="1">
      <alignment horizontal="center" vertical="center" wrapText="1"/>
    </xf>
    <xf numFmtId="2" fontId="4" fillId="0" borderId="11" xfId="0" applyNumberFormat="1" applyFont="1" applyFill="1" applyBorder="1" applyAlignment="1">
      <alignment horizontal="center"/>
    </xf>
    <xf numFmtId="2" fontId="5" fillId="0" borderId="11" xfId="0" applyNumberFormat="1" applyFont="1" applyFill="1" applyBorder="1" applyAlignment="1">
      <alignment horizontal="center"/>
    </xf>
    <xf numFmtId="2" fontId="6" fillId="0" borderId="11" xfId="0" applyNumberFormat="1" applyFont="1" applyFill="1" applyBorder="1" applyAlignment="1">
      <alignment horizontal="center"/>
    </xf>
    <xf numFmtId="2" fontId="8" fillId="0" borderId="11" xfId="0" applyNumberFormat="1" applyFont="1" applyFill="1" applyBorder="1" applyAlignment="1">
      <alignment horizontal="center"/>
    </xf>
    <xf numFmtId="2" fontId="7" fillId="0" borderId="11" xfId="0" applyNumberFormat="1" applyFont="1" applyFill="1" applyBorder="1" applyAlignment="1">
      <alignment horizontal="center"/>
    </xf>
    <xf numFmtId="0" fontId="9" fillId="0" borderId="7" xfId="0" applyNumberFormat="1" applyFont="1" applyBorder="1" applyAlignment="1">
      <alignment horizontal="center" vertical="center" wrapText="1"/>
    </xf>
    <xf numFmtId="0" fontId="9" fillId="0" borderId="7" xfId="0" applyNumberFormat="1" applyFont="1" applyBorder="1" applyAlignment="1">
      <alignment horizontal="center" wrapText="1"/>
    </xf>
    <xf numFmtId="2" fontId="4" fillId="0" borderId="0" xfId="0" applyNumberFormat="1" applyFont="1" applyFill="1" applyBorder="1" applyAlignment="1">
      <alignment horizontal="center"/>
    </xf>
    <xf numFmtId="2" fontId="7" fillId="0" borderId="7" xfId="0" applyNumberFormat="1" applyFont="1" applyBorder="1" applyAlignment="1">
      <alignment horizontal="center" vertical="center"/>
    </xf>
    <xf numFmtId="2" fontId="1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 vertical="center"/>
    </xf>
    <xf numFmtId="2" fontId="3" fillId="0" borderId="7" xfId="0" applyNumberFormat="1" applyFont="1" applyBorder="1" applyAlignment="1">
      <alignment horizontal="center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0" fillId="0" borderId="0" xfId="0" applyFont="1"/>
    <xf numFmtId="2" fontId="3" fillId="0" borderId="8" xfId="0" applyNumberFormat="1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right" vertical="center" wrapText="1"/>
    </xf>
    <xf numFmtId="0" fontId="3" fillId="0" borderId="10" xfId="0" applyNumberFormat="1" applyFont="1" applyBorder="1" applyAlignment="1">
      <alignment horizontal="right" vertical="center" wrapText="1"/>
    </xf>
    <xf numFmtId="0" fontId="3" fillId="0" borderId="1" xfId="0" applyNumberFormat="1" applyFont="1" applyBorder="1" applyAlignment="1">
      <alignment horizontal="left" vertical="center" wrapText="1"/>
    </xf>
    <xf numFmtId="0" fontId="3" fillId="0" borderId="10" xfId="0" applyNumberFormat="1" applyFont="1" applyBorder="1" applyAlignment="1">
      <alignment horizontal="left" vertical="center" wrapText="1"/>
    </xf>
    <xf numFmtId="0" fontId="3" fillId="0" borderId="1" xfId="0" applyNumberFormat="1" applyFont="1" applyBorder="1" applyAlignment="1">
      <alignment horizontal="center" vertical="center" wrapText="1"/>
    </xf>
    <xf numFmtId="0" fontId="3" fillId="0" borderId="10" xfId="0" applyNumberFormat="1" applyFont="1" applyBorder="1" applyAlignment="1">
      <alignment horizontal="center" vertical="center" wrapText="1"/>
    </xf>
    <xf numFmtId="0" fontId="1" fillId="0" borderId="2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1" fillId="0" borderId="3" xfId="0" applyNumberFormat="1" applyFont="1" applyBorder="1" applyAlignment="1">
      <alignment horizontal="center" vertical="center" wrapText="1"/>
    </xf>
    <xf numFmtId="0" fontId="1" fillId="0" borderId="4" xfId="0" applyNumberFormat="1" applyFont="1" applyBorder="1" applyAlignment="1">
      <alignment horizontal="center" vertical="center" wrapText="1"/>
    </xf>
    <xf numFmtId="0" fontId="1" fillId="0" borderId="5" xfId="0" applyNumberFormat="1" applyFont="1" applyBorder="1" applyAlignment="1">
      <alignment horizontal="center" vertical="center" wrapText="1"/>
    </xf>
    <xf numFmtId="0" fontId="1" fillId="0" borderId="6" xfId="0" applyNumberFormat="1" applyFont="1" applyBorder="1" applyAlignment="1">
      <alignment horizontal="center" vertical="center" wrapText="1"/>
    </xf>
    <xf numFmtId="0" fontId="1" fillId="0" borderId="7" xfId="0" applyNumberFormat="1" applyFont="1" applyBorder="1" applyAlignment="1">
      <alignment horizontal="center" vertical="center" wrapText="1"/>
    </xf>
    <xf numFmtId="0" fontId="1" fillId="0" borderId="9" xfId="0" applyNumberFormat="1" applyFont="1" applyBorder="1" applyAlignment="1">
      <alignment horizontal="center" vertical="center" wrapText="1"/>
    </xf>
    <xf numFmtId="0" fontId="1" fillId="0" borderId="12" xfId="0" applyNumberFormat="1" applyFont="1" applyBorder="1" applyAlignment="1">
      <alignment horizontal="center" vertical="center" wrapText="1"/>
    </xf>
    <xf numFmtId="0" fontId="1" fillId="0" borderId="8" xfId="0" applyNumberFormat="1" applyFont="1" applyBorder="1" applyAlignment="1">
      <alignment horizontal="center" vertical="center" wrapText="1"/>
    </xf>
    <xf numFmtId="0" fontId="1" fillId="0" borderId="1" xfId="0" applyNumberFormat="1" applyFont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3" workbookViewId="0">
      <selection activeCell="F15" sqref="F1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125</v>
      </c>
      <c r="B1" s="42"/>
      <c r="C1" s="42"/>
      <c r="D1" s="42"/>
      <c r="E1" s="42"/>
      <c r="F1" s="42"/>
      <c r="G1" s="40">
        <v>212.6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18256.36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43242.840000000004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24986.480000000003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24986.480000000003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24986.480000000003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-18256.36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36512.720000000001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212.6</v>
      </c>
      <c r="F28" s="33">
        <f>SUM(E28*D28*12)</f>
        <v>11531.424000000001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212.6</v>
      </c>
      <c r="F29" s="33">
        <f t="shared" ref="F29:F54" si="0">SUM(E29*D29*12)</f>
        <v>7628.0879999999997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212.6</v>
      </c>
      <c r="F30" s="33">
        <f t="shared" si="0"/>
        <v>3903.3360000000002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212.6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212.6</v>
      </c>
      <c r="F32" s="33">
        <f t="shared" si="0"/>
        <v>1020.48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212.6</v>
      </c>
      <c r="F33" s="33">
        <f t="shared" si="0"/>
        <v>331.65600000000001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212.6</v>
      </c>
      <c r="F34" s="33">
        <f t="shared" si="0"/>
        <v>688.82400000000007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212.6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212.6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212.6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212.6</v>
      </c>
      <c r="F38" s="33">
        <f t="shared" si="0"/>
        <v>3393.0959999999995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212.6</v>
      </c>
      <c r="F39" s="33">
        <f t="shared" si="0"/>
        <v>2245.056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212.6</v>
      </c>
      <c r="F40" s="33">
        <f t="shared" si="0"/>
        <v>484.72799999999995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212.6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212.6</v>
      </c>
      <c r="F42" s="33">
        <f t="shared" si="0"/>
        <v>484.72799999999995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212.6</v>
      </c>
      <c r="F43" s="33">
        <f t="shared" si="0"/>
        <v>178.584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212.6</v>
      </c>
      <c r="F44" s="33">
        <f t="shared" si="0"/>
        <v>7066.8240000000005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212.6</v>
      </c>
      <c r="F45" s="33">
        <f t="shared" si="0"/>
        <v>8827.152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212.6</v>
      </c>
      <c r="F46" s="33">
        <f t="shared" si="0"/>
        <v>5714.6880000000001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212.6</v>
      </c>
      <c r="F47" s="33">
        <f t="shared" si="0"/>
        <v>2398.1279999999997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212.6</v>
      </c>
      <c r="F48" s="33">
        <f t="shared" si="0"/>
        <v>714.33600000000001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212.6</v>
      </c>
      <c r="F49" s="33">
        <f t="shared" si="0"/>
        <v>4668.6959999999999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212.6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212.6</v>
      </c>
      <c r="F51" s="33">
        <f t="shared" si="0"/>
        <v>459.21600000000001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212.6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212.6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212.6</v>
      </c>
      <c r="F54" s="33">
        <f t="shared" si="0"/>
        <v>6275.9519999999993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43242.840000000004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abSelected="1" workbookViewId="0">
      <selection activeCell="B14" sqref="B14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126</v>
      </c>
      <c r="B1" s="42"/>
      <c r="C1" s="42"/>
      <c r="D1" s="42"/>
      <c r="E1" s="42"/>
      <c r="F1" s="42"/>
      <c r="G1" s="40">
        <v>215.2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3598.36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43771.68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40173.32</v>
      </c>
    </row>
    <row r="17" spans="1:6" ht="40.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40173.32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40173.32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-3598.3600000000006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7196.7200000000012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215.2</v>
      </c>
      <c r="F28" s="33">
        <f>SUM(E28*D28*12)</f>
        <v>11672.448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215.2</v>
      </c>
      <c r="F29" s="33">
        <f t="shared" ref="F29:F54" si="0">SUM(E29*D29*12)</f>
        <v>7721.3760000000002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215.2</v>
      </c>
      <c r="F30" s="33">
        <f t="shared" si="0"/>
        <v>3951.0719999999997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215.2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215.2</v>
      </c>
      <c r="F32" s="33">
        <f t="shared" si="0"/>
        <v>1032.96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215.2</v>
      </c>
      <c r="F33" s="33">
        <f t="shared" si="0"/>
        <v>335.71199999999999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215.2</v>
      </c>
      <c r="F34" s="33">
        <f t="shared" si="0"/>
        <v>697.24800000000005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215.2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215.2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215.2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215.2</v>
      </c>
      <c r="F38" s="33">
        <f t="shared" si="0"/>
        <v>3434.5920000000001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215.2</v>
      </c>
      <c r="F39" s="33">
        <f t="shared" si="0"/>
        <v>2272.5120000000002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215.2</v>
      </c>
      <c r="F40" s="33">
        <f t="shared" si="0"/>
        <v>490.65599999999995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215.2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215.2</v>
      </c>
      <c r="F42" s="33">
        <f t="shared" si="0"/>
        <v>490.65599999999995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215.2</v>
      </c>
      <c r="F43" s="33">
        <f t="shared" si="0"/>
        <v>180.768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215.2</v>
      </c>
      <c r="F44" s="33">
        <f t="shared" si="0"/>
        <v>7153.2479999999996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215.2</v>
      </c>
      <c r="F45" s="33">
        <f t="shared" si="0"/>
        <v>8935.1039999999994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215.2</v>
      </c>
      <c r="F46" s="33">
        <f t="shared" si="0"/>
        <v>5784.576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215.2</v>
      </c>
      <c r="F47" s="33">
        <f t="shared" si="0"/>
        <v>2427.4559999999997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215.2</v>
      </c>
      <c r="F48" s="33">
        <f t="shared" si="0"/>
        <v>723.072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215.2</v>
      </c>
      <c r="F49" s="33">
        <f t="shared" si="0"/>
        <v>4725.7919999999995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215.2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215.2</v>
      </c>
      <c r="F51" s="33">
        <f t="shared" si="0"/>
        <v>464.83199999999999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215.2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215.2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215.2</v>
      </c>
      <c r="F54" s="33">
        <f t="shared" si="0"/>
        <v>6352.7039999999997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43771.68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127</v>
      </c>
      <c r="B1" s="42"/>
      <c r="C1" s="42"/>
      <c r="D1" s="42"/>
      <c r="E1" s="42"/>
      <c r="F1" s="42"/>
      <c r="G1" s="40">
        <v>215.4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2023.65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43812.360000000008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41788.710000000006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41788.710000000006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41788.710000000006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-2023.6500000000015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4047.3000000000029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215.4</v>
      </c>
      <c r="F28" s="33">
        <f>SUM(E28*D28*12)</f>
        <v>11683.296000000002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215.4</v>
      </c>
      <c r="F29" s="33">
        <f t="shared" ref="F29:F54" si="0">SUM(E29*D29*12)</f>
        <v>7728.5520000000006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215.4</v>
      </c>
      <c r="F30" s="33">
        <f t="shared" si="0"/>
        <v>3954.7440000000001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215.4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215.4</v>
      </c>
      <c r="F32" s="33">
        <f t="shared" si="0"/>
        <v>1033.92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215.4</v>
      </c>
      <c r="F33" s="33">
        <f t="shared" si="0"/>
        <v>336.024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215.4</v>
      </c>
      <c r="F34" s="33">
        <f t="shared" si="0"/>
        <v>697.89600000000007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215.4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215.4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215.4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215.4</v>
      </c>
      <c r="F38" s="33">
        <f t="shared" si="0"/>
        <v>3437.7840000000006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215.4</v>
      </c>
      <c r="F39" s="33">
        <f t="shared" si="0"/>
        <v>2274.6239999999998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215.4</v>
      </c>
      <c r="F40" s="33">
        <f t="shared" si="0"/>
        <v>491.11200000000002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215.4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215.4</v>
      </c>
      <c r="F42" s="33">
        <f t="shared" si="0"/>
        <v>491.11200000000002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215.4</v>
      </c>
      <c r="F43" s="33">
        <f t="shared" si="0"/>
        <v>180.93600000000001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215.4</v>
      </c>
      <c r="F44" s="33">
        <f t="shared" si="0"/>
        <v>7159.8960000000006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215.4</v>
      </c>
      <c r="F45" s="33">
        <f t="shared" si="0"/>
        <v>8943.4079999999994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215.4</v>
      </c>
      <c r="F46" s="33">
        <f t="shared" si="0"/>
        <v>5789.9520000000002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215.4</v>
      </c>
      <c r="F47" s="33">
        <f t="shared" si="0"/>
        <v>2429.712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215.4</v>
      </c>
      <c r="F48" s="33">
        <f t="shared" si="0"/>
        <v>723.74400000000003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215.4</v>
      </c>
      <c r="F49" s="33">
        <f t="shared" si="0"/>
        <v>4730.1840000000002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215.4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215.4</v>
      </c>
      <c r="F51" s="33">
        <f t="shared" si="0"/>
        <v>465.26400000000001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215.4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215.4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215.4</v>
      </c>
      <c r="F54" s="33">
        <f t="shared" si="0"/>
        <v>6358.6080000000002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43812.360000000008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</mergeCells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0" workbookViewId="0">
      <selection activeCell="A20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128</v>
      </c>
      <c r="B1" s="42"/>
      <c r="C1" s="42"/>
      <c r="D1" s="42"/>
      <c r="E1" s="42"/>
      <c r="F1" s="42"/>
      <c r="G1" s="40">
        <v>209.8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2393.5300000000002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42673.320000000007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40279.790000000008</v>
      </c>
    </row>
    <row r="17" spans="1:6" ht="33.7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40279.790000000008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40279.790000000008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-2393.5299999999988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4787.0599999999977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209.8</v>
      </c>
      <c r="F28" s="33">
        <f>SUM(E28*D28*12)</f>
        <v>11379.552000000001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209.8</v>
      </c>
      <c r="F29" s="33">
        <f t="shared" ref="F29:F54" si="0">SUM(E29*D29*12)</f>
        <v>7527.6240000000016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209.8</v>
      </c>
      <c r="F30" s="33">
        <f t="shared" si="0"/>
        <v>3851.9280000000003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209.8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209.8</v>
      </c>
      <c r="F32" s="33">
        <f t="shared" si="0"/>
        <v>1007.0400000000002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209.8</v>
      </c>
      <c r="F33" s="33">
        <f t="shared" si="0"/>
        <v>327.28800000000001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209.8</v>
      </c>
      <c r="F34" s="33">
        <f t="shared" si="0"/>
        <v>679.75200000000007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209.8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209.8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209.8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209.8</v>
      </c>
      <c r="F38" s="33">
        <f t="shared" si="0"/>
        <v>3348.4080000000004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209.8</v>
      </c>
      <c r="F39" s="33">
        <f t="shared" si="0"/>
        <v>2215.4880000000003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209.8</v>
      </c>
      <c r="F40" s="33">
        <f t="shared" si="0"/>
        <v>478.34400000000005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209.8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209.8</v>
      </c>
      <c r="F42" s="33">
        <f t="shared" si="0"/>
        <v>478.34400000000005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209.8</v>
      </c>
      <c r="F43" s="33">
        <f t="shared" si="0"/>
        <v>176.23200000000003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209.8</v>
      </c>
      <c r="F44" s="33">
        <f t="shared" si="0"/>
        <v>6973.7520000000004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209.8</v>
      </c>
      <c r="F45" s="33">
        <f t="shared" si="0"/>
        <v>8710.8960000000006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209.8</v>
      </c>
      <c r="F46" s="33">
        <f t="shared" si="0"/>
        <v>5639.4240000000009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209.8</v>
      </c>
      <c r="F47" s="33">
        <f t="shared" si="0"/>
        <v>2366.5439999999999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209.8</v>
      </c>
      <c r="F48" s="33">
        <f t="shared" si="0"/>
        <v>704.92800000000011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209.8</v>
      </c>
      <c r="F49" s="33">
        <f t="shared" si="0"/>
        <v>4607.2080000000005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209.8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209.8</v>
      </c>
      <c r="F51" s="33">
        <f t="shared" si="0"/>
        <v>453.16800000000001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209.8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209.8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209.8</v>
      </c>
      <c r="F54" s="33">
        <f t="shared" si="0"/>
        <v>6193.2960000000003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42673.320000000007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129</v>
      </c>
      <c r="B1" s="42"/>
      <c r="C1" s="42"/>
      <c r="D1" s="42"/>
      <c r="E1" s="42"/>
      <c r="F1" s="42"/>
      <c r="G1" s="40">
        <v>435.6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64558.45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88601.040000000008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75215.259999999995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75215.259999999995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75215.259999999995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-13385.780000000013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77944.23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435.6</v>
      </c>
      <c r="F28" s="33">
        <f>SUM(E28*D28*12)</f>
        <v>23626.944000000003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435.6</v>
      </c>
      <c r="F29" s="33">
        <f t="shared" ref="F29:F54" si="0">SUM(E29*D29*12)</f>
        <v>15629.328000000001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435.6</v>
      </c>
      <c r="F30" s="33">
        <f t="shared" si="0"/>
        <v>7997.6160000000009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435.6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435.6</v>
      </c>
      <c r="F32" s="33">
        <f t="shared" si="0"/>
        <v>2090.88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435.6</v>
      </c>
      <c r="F33" s="33">
        <f t="shared" si="0"/>
        <v>679.53600000000006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435.6</v>
      </c>
      <c r="F34" s="33">
        <f t="shared" si="0"/>
        <v>1411.3440000000001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435.6</v>
      </c>
      <c r="F35" s="33">
        <f t="shared" si="0"/>
        <v>0</v>
      </c>
    </row>
    <row r="36" spans="1:6" ht="18.75" hidden="1" customHeight="1" x14ac:dyDescent="0.3">
      <c r="A36" s="20"/>
      <c r="B36" s="16" t="s">
        <v>97</v>
      </c>
      <c r="C36" s="5" t="s">
        <v>10</v>
      </c>
      <c r="D36" s="28"/>
      <c r="E36" s="32">
        <f t="shared" si="1"/>
        <v>435.6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435.6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435.6</v>
      </c>
      <c r="F38" s="33">
        <f t="shared" si="0"/>
        <v>6952.1760000000013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435.6</v>
      </c>
      <c r="F39" s="33">
        <f t="shared" si="0"/>
        <v>4599.9360000000006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435.6</v>
      </c>
      <c r="F40" s="33">
        <f t="shared" si="0"/>
        <v>993.16800000000012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435.6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435.6</v>
      </c>
      <c r="F42" s="33">
        <f t="shared" si="0"/>
        <v>993.16800000000012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435.6</v>
      </c>
      <c r="F43" s="33">
        <f t="shared" si="0"/>
        <v>365.90400000000005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435.6</v>
      </c>
      <c r="F44" s="33">
        <f t="shared" si="0"/>
        <v>14479.344000000001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435.6</v>
      </c>
      <c r="F45" s="33">
        <f t="shared" si="0"/>
        <v>18086.112000000001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435.6</v>
      </c>
      <c r="F46" s="33">
        <f t="shared" si="0"/>
        <v>11708.928000000002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435.6</v>
      </c>
      <c r="F47" s="33">
        <f t="shared" si="0"/>
        <v>4913.5680000000002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435.6</v>
      </c>
      <c r="F48" s="33">
        <f t="shared" si="0"/>
        <v>1463.6160000000002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435.6</v>
      </c>
      <c r="F49" s="33">
        <f t="shared" si="0"/>
        <v>9565.7759999999998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435.6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435.6</v>
      </c>
      <c r="F51" s="33">
        <f t="shared" si="0"/>
        <v>940.89599999999996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435.6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435.6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435.6</v>
      </c>
      <c r="F54" s="33">
        <f t="shared" si="0"/>
        <v>12858.912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88601.040000000008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7" workbookViewId="0">
      <selection activeCell="A17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130</v>
      </c>
      <c r="B1" s="42"/>
      <c r="C1" s="42"/>
      <c r="D1" s="42"/>
      <c r="E1" s="42"/>
      <c r="F1" s="42"/>
      <c r="G1" s="40">
        <v>211.3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3596.85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42978.420000000013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39381.570000000014</v>
      </c>
    </row>
    <row r="17" spans="1:6" ht="35.25" customHeight="1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39381.570000000014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39381.570000000014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-3596.8499999999985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7193.6999999999971</v>
      </c>
    </row>
    <row r="26" spans="1:6" ht="15.75" customHeight="1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211.3</v>
      </c>
      <c r="F28" s="33">
        <f>SUM(E28*D28*12)</f>
        <v>11460.912000000002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211.3</v>
      </c>
      <c r="F29" s="33">
        <f t="shared" ref="F29:F54" si="0">SUM(E29*D29*12)</f>
        <v>7581.4440000000004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211.3</v>
      </c>
      <c r="F30" s="33">
        <f t="shared" si="0"/>
        <v>3879.4680000000008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211.3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211.3</v>
      </c>
      <c r="F32" s="33">
        <f t="shared" si="0"/>
        <v>1014.2400000000001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211.3</v>
      </c>
      <c r="F33" s="33">
        <f t="shared" si="0"/>
        <v>329.62800000000004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211.3</v>
      </c>
      <c r="F34" s="33">
        <f t="shared" si="0"/>
        <v>684.61200000000008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211.3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211.3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211.3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211.3</v>
      </c>
      <c r="F38" s="33">
        <f t="shared" si="0"/>
        <v>3372.3480000000009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211.3</v>
      </c>
      <c r="F39" s="33">
        <f t="shared" si="0"/>
        <v>2231.3280000000004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211.3</v>
      </c>
      <c r="F40" s="33">
        <f t="shared" si="0"/>
        <v>481.76400000000007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211.3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211.3</v>
      </c>
      <c r="F42" s="33">
        <f t="shared" si="0"/>
        <v>481.76400000000007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211.3</v>
      </c>
      <c r="F43" s="33">
        <f t="shared" si="0"/>
        <v>177.49200000000002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211.3</v>
      </c>
      <c r="F44" s="33">
        <f t="shared" si="0"/>
        <v>7023.612000000001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211.3</v>
      </c>
      <c r="F45" s="33">
        <f t="shared" si="0"/>
        <v>8773.1760000000013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211.3</v>
      </c>
      <c r="F46" s="33">
        <f t="shared" si="0"/>
        <v>5679.7440000000006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211.3</v>
      </c>
      <c r="F47" s="33">
        <f t="shared" si="0"/>
        <v>2383.4639999999999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211.3</v>
      </c>
      <c r="F48" s="33">
        <f t="shared" si="0"/>
        <v>709.96800000000007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211.3</v>
      </c>
      <c r="F49" s="33">
        <f t="shared" si="0"/>
        <v>4640.1480000000001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211.3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211.3</v>
      </c>
      <c r="F51" s="33">
        <f t="shared" si="0"/>
        <v>456.40800000000002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211.3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211.3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211.3</v>
      </c>
      <c r="F54" s="33">
        <f t="shared" si="0"/>
        <v>6237.576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42978.420000000013</v>
      </c>
    </row>
    <row r="56" spans="1:6" ht="15.75" customHeight="1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customHeight="1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customHeight="1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6" workbookViewId="0">
      <selection activeCell="F25" sqref="F25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131</v>
      </c>
      <c r="B1" s="42"/>
      <c r="C1" s="42"/>
      <c r="D1" s="42"/>
      <c r="E1" s="42"/>
      <c r="F1" s="42"/>
      <c r="G1" s="40">
        <v>421.9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102958.7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86421.995999999999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89256.23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v>89256.23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89256.23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v>0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100124.466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421.9</v>
      </c>
      <c r="F28" s="33">
        <f>SUM(E28*D28*12)</f>
        <v>22883.856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421.9</v>
      </c>
      <c r="F29" s="33">
        <f t="shared" ref="F29:F54" si="0">SUM(E29*D29*12)</f>
        <v>15137.772000000001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421.9</v>
      </c>
      <c r="F30" s="33">
        <f t="shared" si="0"/>
        <v>7746.0839999999989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421.9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0.52</v>
      </c>
      <c r="E32" s="32">
        <f t="shared" si="1"/>
        <v>421.9</v>
      </c>
      <c r="F32" s="33">
        <f t="shared" si="0"/>
        <v>2632.6559999999999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421.9</v>
      </c>
      <c r="F33" s="33">
        <f t="shared" si="0"/>
        <v>658.16399999999999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421.9</v>
      </c>
      <c r="F34" s="33">
        <f t="shared" si="0"/>
        <v>1366.9559999999999</v>
      </c>
    </row>
    <row r="35" spans="1:6" ht="18.75" x14ac:dyDescent="0.3">
      <c r="A35" s="20"/>
      <c r="B35" s="16" t="s">
        <v>96</v>
      </c>
      <c r="C35" s="1" t="s">
        <v>10</v>
      </c>
      <c r="D35" s="28">
        <v>0.12</v>
      </c>
      <c r="E35" s="32">
        <f t="shared" si="1"/>
        <v>421.9</v>
      </c>
      <c r="F35" s="33">
        <f t="shared" si="0"/>
        <v>607.53599999999994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421.9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421.9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421.9</v>
      </c>
      <c r="F38" s="33">
        <f t="shared" si="0"/>
        <v>6733.5239999999994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421.9</v>
      </c>
      <c r="F39" s="33">
        <f t="shared" si="0"/>
        <v>4455.2640000000001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421.9</v>
      </c>
      <c r="F40" s="33">
        <f t="shared" si="0"/>
        <v>961.93200000000002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421.9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421.9</v>
      </c>
      <c r="F42" s="33">
        <f t="shared" si="0"/>
        <v>961.93200000000002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421.9</v>
      </c>
      <c r="F43" s="33">
        <f t="shared" si="0"/>
        <v>354.39600000000002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421.9</v>
      </c>
      <c r="F44" s="33">
        <f t="shared" si="0"/>
        <v>14023.956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421.9</v>
      </c>
      <c r="F45" s="33">
        <f t="shared" si="0"/>
        <v>17517.288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421.9</v>
      </c>
      <c r="F46" s="33">
        <f t="shared" si="0"/>
        <v>11340.672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421.9</v>
      </c>
      <c r="F47" s="33">
        <f t="shared" si="0"/>
        <v>4759.0319999999992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421.9</v>
      </c>
      <c r="F48" s="33">
        <f t="shared" si="0"/>
        <v>1417.5840000000001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421.9</v>
      </c>
      <c r="F49" s="33">
        <f t="shared" si="0"/>
        <v>9264.9239999999991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421.9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421.9</v>
      </c>
      <c r="F51" s="33">
        <f t="shared" si="0"/>
        <v>911.30399999999986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421.9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421.9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421.9</v>
      </c>
      <c r="F54" s="33">
        <f t="shared" si="0"/>
        <v>12454.488000000001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17.07</v>
      </c>
      <c r="E55" s="34"/>
      <c r="F55" s="34">
        <f t="shared" ref="F55" si="3">SUM(F28+F32+F38+F44+F45+F49+F50+F51+F53+F54)</f>
        <v>86421.995999999999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19" workbookViewId="0">
      <selection activeCell="A19" sqref="A1:XFD1048576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132</v>
      </c>
      <c r="B1" s="42"/>
      <c r="C1" s="42"/>
      <c r="D1" s="42"/>
      <c r="E1" s="42"/>
      <c r="F1" s="42"/>
      <c r="G1" s="40">
        <v>210.1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2102.23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42734.340000000004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40632.11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SUM(F15-F14)</f>
        <v>40632.11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5">
        <f>F13+F16</f>
        <v>40632.11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8">
        <f>F22-F55</f>
        <v>-2102.2300000000032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4204.4600000000064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210.1</v>
      </c>
      <c r="F28" s="33">
        <f>SUM(E28*D28*12)</f>
        <v>11395.824000000001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210.1</v>
      </c>
      <c r="F29" s="33">
        <f t="shared" ref="F29:F54" si="0">SUM(E29*D29*12)</f>
        <v>7538.3880000000008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210.1</v>
      </c>
      <c r="F30" s="33">
        <f t="shared" si="0"/>
        <v>3857.4359999999997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210.1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210.1</v>
      </c>
      <c r="F32" s="33">
        <f t="shared" si="0"/>
        <v>1008.48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210.1</v>
      </c>
      <c r="F33" s="33">
        <f t="shared" si="0"/>
        <v>327.75599999999997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210.1</v>
      </c>
      <c r="F34" s="33">
        <f t="shared" si="0"/>
        <v>680.72400000000005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210.1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210.1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210.1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210.1</v>
      </c>
      <c r="F38" s="33">
        <f t="shared" si="0"/>
        <v>3353.1959999999999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210.1</v>
      </c>
      <c r="F39" s="33">
        <f t="shared" si="0"/>
        <v>2218.6559999999999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210.1</v>
      </c>
      <c r="F40" s="33">
        <f t="shared" si="0"/>
        <v>479.02799999999996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210.1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210.1</v>
      </c>
      <c r="F42" s="33">
        <f t="shared" si="0"/>
        <v>479.02799999999996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210.1</v>
      </c>
      <c r="F43" s="33">
        <f t="shared" si="0"/>
        <v>176.48400000000001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210.1</v>
      </c>
      <c r="F44" s="33">
        <f t="shared" si="0"/>
        <v>6983.7240000000002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210.1</v>
      </c>
      <c r="F45" s="33">
        <f t="shared" si="0"/>
        <v>8723.3520000000008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210.1</v>
      </c>
      <c r="F46" s="33">
        <f t="shared" si="0"/>
        <v>5647.4880000000003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210.1</v>
      </c>
      <c r="F47" s="33">
        <f t="shared" si="0"/>
        <v>2369.9279999999999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210.1</v>
      </c>
      <c r="F48" s="33">
        <f t="shared" si="0"/>
        <v>705.93600000000004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210.1</v>
      </c>
      <c r="F49" s="33">
        <f t="shared" si="0"/>
        <v>4613.7960000000003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210.1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210.1</v>
      </c>
      <c r="F51" s="33">
        <f t="shared" si="0"/>
        <v>453.81599999999997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210.1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210.1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210.1</v>
      </c>
      <c r="F54" s="33">
        <f t="shared" si="0"/>
        <v>6202.152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42734.340000000004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6"/>
  <sheetViews>
    <sheetView topLeftCell="A23" workbookViewId="0">
      <selection activeCell="F18" sqref="F18"/>
    </sheetView>
  </sheetViews>
  <sheetFormatPr defaultRowHeight="15" x14ac:dyDescent="0.25"/>
  <cols>
    <col min="1" max="1" width="10.42578125" customWidth="1"/>
    <col min="2" max="2" width="42.28515625" customWidth="1"/>
    <col min="3" max="3" width="13.5703125" customWidth="1"/>
    <col min="4" max="4" width="14.28515625" hidden="1" customWidth="1"/>
    <col min="5" max="5" width="12.140625" hidden="1" customWidth="1"/>
    <col min="6" max="6" width="15.7109375" customWidth="1"/>
  </cols>
  <sheetData>
    <row r="1" spans="1:7" x14ac:dyDescent="0.25">
      <c r="A1" s="42" t="s">
        <v>133</v>
      </c>
      <c r="B1" s="42"/>
      <c r="C1" s="42"/>
      <c r="D1" s="42"/>
      <c r="E1" s="42"/>
      <c r="F1" s="42"/>
      <c r="G1" s="40">
        <v>616.5</v>
      </c>
    </row>
    <row r="2" spans="1:7" x14ac:dyDescent="0.25">
      <c r="A2" s="49"/>
      <c r="B2" s="50"/>
      <c r="C2" s="50"/>
      <c r="D2" s="50"/>
      <c r="E2" s="50"/>
      <c r="F2" s="51"/>
    </row>
    <row r="3" spans="1:7" x14ac:dyDescent="0.25">
      <c r="A3" s="49"/>
      <c r="B3" s="50"/>
      <c r="C3" s="50"/>
      <c r="D3" s="50"/>
      <c r="E3" s="50"/>
      <c r="F3" s="51"/>
    </row>
    <row r="4" spans="1:7" x14ac:dyDescent="0.25">
      <c r="A4" s="49"/>
      <c r="B4" s="50"/>
      <c r="C4" s="50"/>
      <c r="D4" s="50"/>
      <c r="E4" s="50"/>
      <c r="F4" s="51"/>
    </row>
    <row r="5" spans="1:7" x14ac:dyDescent="0.25">
      <c r="A5" s="52"/>
      <c r="B5" s="53"/>
      <c r="C5" s="53"/>
      <c r="D5" s="53"/>
      <c r="E5" s="53"/>
      <c r="F5" s="54"/>
    </row>
    <row r="6" spans="1:7" ht="31.5" x14ac:dyDescent="0.25">
      <c r="A6" s="1" t="s">
        <v>0</v>
      </c>
      <c r="B6" s="39" t="s">
        <v>1</v>
      </c>
      <c r="C6" s="39" t="s">
        <v>2</v>
      </c>
      <c r="D6" s="39"/>
      <c r="E6" s="39"/>
      <c r="F6" s="1" t="s">
        <v>3</v>
      </c>
    </row>
    <row r="7" spans="1:7" ht="15.75" x14ac:dyDescent="0.25">
      <c r="A7" s="2" t="s">
        <v>57</v>
      </c>
      <c r="B7" s="3" t="s">
        <v>4</v>
      </c>
      <c r="C7" s="3" t="s">
        <v>5</v>
      </c>
      <c r="D7" s="3"/>
      <c r="E7" s="3"/>
      <c r="F7" s="4">
        <v>45008</v>
      </c>
    </row>
    <row r="8" spans="1:7" ht="15.75" x14ac:dyDescent="0.25">
      <c r="A8" s="2" t="s">
        <v>58</v>
      </c>
      <c r="B8" s="3" t="s">
        <v>6</v>
      </c>
      <c r="C8" s="3" t="s">
        <v>5</v>
      </c>
      <c r="D8" s="3"/>
      <c r="E8" s="3"/>
      <c r="F8" s="4">
        <v>44562</v>
      </c>
    </row>
    <row r="9" spans="1:7" ht="15.75" x14ac:dyDescent="0.25">
      <c r="A9" s="2" t="s">
        <v>59</v>
      </c>
      <c r="B9" s="3" t="s">
        <v>7</v>
      </c>
      <c r="C9" s="3" t="s">
        <v>5</v>
      </c>
      <c r="D9" s="3"/>
      <c r="E9" s="3"/>
      <c r="F9" s="4">
        <v>44926</v>
      </c>
    </row>
    <row r="10" spans="1:7" ht="31.5" x14ac:dyDescent="0.25">
      <c r="A10" s="1" t="s">
        <v>0</v>
      </c>
      <c r="B10" s="39" t="s">
        <v>1</v>
      </c>
      <c r="C10" s="39" t="s">
        <v>2</v>
      </c>
      <c r="D10" s="39"/>
      <c r="E10" s="39"/>
      <c r="F10" s="1" t="s">
        <v>3</v>
      </c>
    </row>
    <row r="11" spans="1:7" ht="15.75" x14ac:dyDescent="0.25">
      <c r="A11" s="55" t="s">
        <v>8</v>
      </c>
      <c r="B11" s="55"/>
      <c r="C11" s="55"/>
      <c r="D11" s="55"/>
      <c r="E11" s="55"/>
      <c r="F11" s="55"/>
    </row>
    <row r="12" spans="1:7" ht="31.5" x14ac:dyDescent="0.25">
      <c r="A12" s="5" t="s">
        <v>60</v>
      </c>
      <c r="B12" s="3" t="s">
        <v>9</v>
      </c>
      <c r="C12" s="5" t="s">
        <v>10</v>
      </c>
      <c r="D12" s="5"/>
      <c r="E12" s="5"/>
      <c r="F12" s="2"/>
    </row>
    <row r="13" spans="1:7" ht="31.5" x14ac:dyDescent="0.25">
      <c r="A13" s="5" t="s">
        <v>61</v>
      </c>
      <c r="B13" s="3" t="s">
        <v>11</v>
      </c>
      <c r="C13" s="5" t="s">
        <v>10</v>
      </c>
      <c r="D13" s="5"/>
      <c r="E13" s="5"/>
      <c r="F13" s="5">
        <v>0</v>
      </c>
    </row>
    <row r="14" spans="1:7" ht="31.5" x14ac:dyDescent="0.25">
      <c r="A14" s="5" t="s">
        <v>62</v>
      </c>
      <c r="B14" s="3" t="s">
        <v>12</v>
      </c>
      <c r="C14" s="5" t="s">
        <v>10</v>
      </c>
      <c r="D14" s="5"/>
      <c r="E14" s="5"/>
      <c r="F14" s="5">
        <v>77944.77</v>
      </c>
    </row>
    <row r="15" spans="1:7" ht="47.25" x14ac:dyDescent="0.25">
      <c r="A15" s="5" t="s">
        <v>63</v>
      </c>
      <c r="B15" s="3" t="s">
        <v>13</v>
      </c>
      <c r="C15" s="5" t="s">
        <v>10</v>
      </c>
      <c r="D15" s="5"/>
      <c r="E15" s="5"/>
      <c r="F15" s="35">
        <f>SUM(F55)</f>
        <v>125396.09999999999</v>
      </c>
    </row>
    <row r="16" spans="1:7" ht="31.5" x14ac:dyDescent="0.25">
      <c r="A16" s="5" t="s">
        <v>64</v>
      </c>
      <c r="B16" s="3" t="s">
        <v>14</v>
      </c>
      <c r="C16" s="5" t="s">
        <v>10</v>
      </c>
      <c r="D16" s="5"/>
      <c r="E16" s="5"/>
      <c r="F16" s="36">
        <f>F17+F20</f>
        <v>124037.9307</v>
      </c>
    </row>
    <row r="17" spans="1:6" ht="31.5" x14ac:dyDescent="0.25">
      <c r="A17" s="5" t="s">
        <v>65</v>
      </c>
      <c r="B17" s="3" t="s">
        <v>15</v>
      </c>
      <c r="C17" s="5" t="s">
        <v>10</v>
      </c>
      <c r="D17" s="5"/>
      <c r="E17" s="5"/>
      <c r="F17" s="36">
        <f>SUM(F14+F15)*61%</f>
        <v>124037.9307</v>
      </c>
    </row>
    <row r="18" spans="1:6" ht="31.5" x14ac:dyDescent="0.25">
      <c r="A18" s="5" t="s">
        <v>66</v>
      </c>
      <c r="B18" s="3" t="s">
        <v>16</v>
      </c>
      <c r="C18" s="5" t="s">
        <v>10</v>
      </c>
      <c r="D18" s="5"/>
      <c r="E18" s="5"/>
      <c r="F18" s="2"/>
    </row>
    <row r="19" spans="1:6" ht="15.75" x14ac:dyDescent="0.25">
      <c r="A19" s="5" t="s">
        <v>67</v>
      </c>
      <c r="B19" s="3" t="s">
        <v>17</v>
      </c>
      <c r="C19" s="5" t="s">
        <v>10</v>
      </c>
      <c r="D19" s="5"/>
      <c r="E19" s="5"/>
      <c r="F19" s="2"/>
    </row>
    <row r="20" spans="1:6" ht="31.5" x14ac:dyDescent="0.25">
      <c r="A20" s="5" t="s">
        <v>68</v>
      </c>
      <c r="B20" s="3" t="s">
        <v>18</v>
      </c>
      <c r="C20" s="5" t="s">
        <v>10</v>
      </c>
      <c r="D20" s="5"/>
      <c r="E20" s="5"/>
      <c r="F20" s="5"/>
    </row>
    <row r="21" spans="1:6" ht="15.75" x14ac:dyDescent="0.25">
      <c r="A21" s="5" t="s">
        <v>69</v>
      </c>
      <c r="B21" s="3" t="s">
        <v>19</v>
      </c>
      <c r="C21" s="5" t="s">
        <v>10</v>
      </c>
      <c r="D21" s="5"/>
      <c r="E21" s="5"/>
      <c r="F21" s="2"/>
    </row>
    <row r="22" spans="1:6" ht="31.5" x14ac:dyDescent="0.25">
      <c r="A22" s="5" t="s">
        <v>70</v>
      </c>
      <c r="B22" s="3" t="s">
        <v>20</v>
      </c>
      <c r="C22" s="5" t="s">
        <v>10</v>
      </c>
      <c r="D22" s="5"/>
      <c r="E22" s="5"/>
      <c r="F22" s="35">
        <f>F13+F16</f>
        <v>124037.9307</v>
      </c>
    </row>
    <row r="23" spans="1:6" ht="31.5" x14ac:dyDescent="0.25">
      <c r="A23" s="5" t="s">
        <v>71</v>
      </c>
      <c r="B23" s="3" t="s">
        <v>21</v>
      </c>
      <c r="C23" s="5" t="s">
        <v>10</v>
      </c>
      <c r="D23" s="8"/>
      <c r="E23" s="8"/>
      <c r="F23" s="7"/>
    </row>
    <row r="24" spans="1:6" ht="31.5" x14ac:dyDescent="0.25">
      <c r="A24" s="5" t="s">
        <v>72</v>
      </c>
      <c r="B24" s="3" t="s">
        <v>22</v>
      </c>
      <c r="C24" s="5" t="s">
        <v>10</v>
      </c>
      <c r="D24" s="8"/>
      <c r="E24" s="8"/>
      <c r="F24" s="41">
        <f>F22-F55</f>
        <v>-1358.1692999999941</v>
      </c>
    </row>
    <row r="25" spans="1:6" ht="31.5" x14ac:dyDescent="0.25">
      <c r="A25" s="5" t="s">
        <v>73</v>
      </c>
      <c r="B25" s="3" t="s">
        <v>23</v>
      </c>
      <c r="C25" s="5" t="s">
        <v>10</v>
      </c>
      <c r="D25" s="5"/>
      <c r="E25" s="5"/>
      <c r="F25" s="35">
        <f>SUM(F14+F15-F16)</f>
        <v>79302.939299999998</v>
      </c>
    </row>
    <row r="26" spans="1:6" ht="15.75" x14ac:dyDescent="0.25">
      <c r="A26" s="42" t="s">
        <v>124</v>
      </c>
      <c r="B26" s="42"/>
      <c r="C26" s="42"/>
      <c r="D26" s="42"/>
      <c r="E26" s="42"/>
      <c r="F26" s="42"/>
    </row>
    <row r="27" spans="1:6" ht="51.75" x14ac:dyDescent="0.25">
      <c r="A27" s="5" t="s">
        <v>74</v>
      </c>
      <c r="B27" s="30" t="s">
        <v>24</v>
      </c>
      <c r="C27" s="31" t="s">
        <v>2</v>
      </c>
      <c r="D27" s="31"/>
      <c r="E27" s="31"/>
      <c r="F27" s="31" t="s">
        <v>25</v>
      </c>
    </row>
    <row r="28" spans="1:6" ht="37.5" x14ac:dyDescent="0.3">
      <c r="A28" s="2"/>
      <c r="B28" s="15" t="s">
        <v>88</v>
      </c>
      <c r="C28" s="1" t="s">
        <v>10</v>
      </c>
      <c r="D28" s="25">
        <f>SUM(D29:D30)</f>
        <v>4.5200000000000005</v>
      </c>
      <c r="E28" s="32">
        <f>SUM(G1)</f>
        <v>616.5</v>
      </c>
      <c r="F28" s="33">
        <f>SUM(E28*D28*12)</f>
        <v>33438.960000000006</v>
      </c>
    </row>
    <row r="29" spans="1:6" ht="18.75" x14ac:dyDescent="0.3">
      <c r="A29" s="2"/>
      <c r="B29" s="16" t="s">
        <v>89</v>
      </c>
      <c r="C29" s="5" t="s">
        <v>10</v>
      </c>
      <c r="D29" s="26">
        <v>2.99</v>
      </c>
      <c r="E29" s="32">
        <f>SUM(E28)</f>
        <v>616.5</v>
      </c>
      <c r="F29" s="33">
        <f t="shared" ref="F29:F54" si="0">SUM(E29*D29*12)</f>
        <v>22120.02</v>
      </c>
    </row>
    <row r="30" spans="1:6" ht="18.75" x14ac:dyDescent="0.3">
      <c r="A30" s="2"/>
      <c r="B30" s="16" t="s">
        <v>90</v>
      </c>
      <c r="C30" s="5" t="s">
        <v>10</v>
      </c>
      <c r="D30" s="26">
        <v>1.53</v>
      </c>
      <c r="E30" s="32">
        <f t="shared" ref="E30:E54" si="1">SUM(E29)</f>
        <v>616.5</v>
      </c>
      <c r="F30" s="33">
        <f t="shared" si="0"/>
        <v>11318.94</v>
      </c>
    </row>
    <row r="31" spans="1:6" ht="37.5" x14ac:dyDescent="0.3">
      <c r="A31" s="2"/>
      <c r="B31" s="17" t="s">
        <v>91</v>
      </c>
      <c r="C31" s="5" t="s">
        <v>10</v>
      </c>
      <c r="D31" s="25"/>
      <c r="E31" s="32">
        <f t="shared" si="1"/>
        <v>616.5</v>
      </c>
      <c r="F31" s="33">
        <f t="shared" si="0"/>
        <v>0</v>
      </c>
    </row>
    <row r="32" spans="1:6" ht="18.75" x14ac:dyDescent="0.3">
      <c r="A32" s="18" t="s">
        <v>92</v>
      </c>
      <c r="B32" s="19" t="s">
        <v>93</v>
      </c>
      <c r="C32" s="5" t="s">
        <v>10</v>
      </c>
      <c r="D32" s="27">
        <f t="shared" ref="D32" si="2">SUM(D33:D37)</f>
        <v>0.4</v>
      </c>
      <c r="E32" s="32">
        <f t="shared" si="1"/>
        <v>616.5</v>
      </c>
      <c r="F32" s="33">
        <f t="shared" si="0"/>
        <v>2959.2000000000003</v>
      </c>
    </row>
    <row r="33" spans="1:6" ht="18.75" x14ac:dyDescent="0.3">
      <c r="A33" s="20"/>
      <c r="B33" s="16" t="s">
        <v>94</v>
      </c>
      <c r="C33" s="5" t="s">
        <v>10</v>
      </c>
      <c r="D33" s="26">
        <v>0.13</v>
      </c>
      <c r="E33" s="32">
        <f t="shared" si="1"/>
        <v>616.5</v>
      </c>
      <c r="F33" s="33">
        <f t="shared" si="0"/>
        <v>961.74</v>
      </c>
    </row>
    <row r="34" spans="1:6" ht="18.75" x14ac:dyDescent="0.3">
      <c r="A34" s="20"/>
      <c r="B34" s="16" t="s">
        <v>95</v>
      </c>
      <c r="C34" s="5" t="s">
        <v>10</v>
      </c>
      <c r="D34" s="26">
        <v>0.27</v>
      </c>
      <c r="E34" s="32">
        <f t="shared" si="1"/>
        <v>616.5</v>
      </c>
      <c r="F34" s="33">
        <f t="shared" si="0"/>
        <v>1997.46</v>
      </c>
    </row>
    <row r="35" spans="1:6" ht="18.75" x14ac:dyDescent="0.3">
      <c r="A35" s="20"/>
      <c r="B35" s="16" t="s">
        <v>96</v>
      </c>
      <c r="C35" s="1" t="s">
        <v>10</v>
      </c>
      <c r="D35" s="28">
        <v>0</v>
      </c>
      <c r="E35" s="32">
        <f t="shared" si="1"/>
        <v>616.5</v>
      </c>
      <c r="F35" s="33">
        <f t="shared" si="0"/>
        <v>0</v>
      </c>
    </row>
    <row r="36" spans="1:6" ht="18.75" x14ac:dyDescent="0.3">
      <c r="A36" s="20"/>
      <c r="B36" s="16" t="s">
        <v>97</v>
      </c>
      <c r="C36" s="5" t="s">
        <v>10</v>
      </c>
      <c r="D36" s="28"/>
      <c r="E36" s="32">
        <f t="shared" si="1"/>
        <v>616.5</v>
      </c>
      <c r="F36" s="33">
        <f t="shared" si="0"/>
        <v>0</v>
      </c>
    </row>
    <row r="37" spans="1:6" ht="18.75" x14ac:dyDescent="0.3">
      <c r="A37" s="20"/>
      <c r="B37" s="16" t="s">
        <v>98</v>
      </c>
      <c r="C37" s="5" t="s">
        <v>10</v>
      </c>
      <c r="D37" s="28">
        <v>0</v>
      </c>
      <c r="E37" s="32">
        <f t="shared" si="1"/>
        <v>616.5</v>
      </c>
      <c r="F37" s="33">
        <f t="shared" si="0"/>
        <v>0</v>
      </c>
    </row>
    <row r="38" spans="1:6" ht="18.75" x14ac:dyDescent="0.3">
      <c r="A38" s="18" t="s">
        <v>99</v>
      </c>
      <c r="B38" s="19" t="s">
        <v>100</v>
      </c>
      <c r="C38" s="5" t="s">
        <v>10</v>
      </c>
      <c r="D38" s="29">
        <f>SUM(D39:D43)</f>
        <v>1.33</v>
      </c>
      <c r="E38" s="32">
        <f t="shared" si="1"/>
        <v>616.5</v>
      </c>
      <c r="F38" s="33">
        <f t="shared" si="0"/>
        <v>9839.34</v>
      </c>
    </row>
    <row r="39" spans="1:6" ht="18.75" x14ac:dyDescent="0.3">
      <c r="A39" s="20"/>
      <c r="B39" s="16" t="s">
        <v>101</v>
      </c>
      <c r="C39" s="5" t="s">
        <v>10</v>
      </c>
      <c r="D39" s="28">
        <v>0.88</v>
      </c>
      <c r="E39" s="32">
        <f t="shared" si="1"/>
        <v>616.5</v>
      </c>
      <c r="F39" s="33">
        <f t="shared" si="0"/>
        <v>6510.24</v>
      </c>
    </row>
    <row r="40" spans="1:6" ht="18.75" x14ac:dyDescent="0.3">
      <c r="A40" s="20"/>
      <c r="B40" s="16" t="s">
        <v>102</v>
      </c>
      <c r="C40" s="5" t="s">
        <v>10</v>
      </c>
      <c r="D40" s="28">
        <v>0.19</v>
      </c>
      <c r="E40" s="32">
        <f t="shared" si="1"/>
        <v>616.5</v>
      </c>
      <c r="F40" s="33">
        <f t="shared" si="0"/>
        <v>1405.6200000000001</v>
      </c>
    </row>
    <row r="41" spans="1:6" ht="18.75" x14ac:dyDescent="0.3">
      <c r="A41" s="20"/>
      <c r="B41" s="16" t="s">
        <v>103</v>
      </c>
      <c r="C41" s="5" t="s">
        <v>10</v>
      </c>
      <c r="D41" s="28">
        <v>0</v>
      </c>
      <c r="E41" s="32">
        <f t="shared" si="1"/>
        <v>616.5</v>
      </c>
      <c r="F41" s="33">
        <f t="shared" si="0"/>
        <v>0</v>
      </c>
    </row>
    <row r="42" spans="1:6" ht="18.75" x14ac:dyDescent="0.3">
      <c r="A42" s="20"/>
      <c r="B42" s="16" t="s">
        <v>104</v>
      </c>
      <c r="C42" s="5" t="s">
        <v>10</v>
      </c>
      <c r="D42" s="28">
        <v>0.19</v>
      </c>
      <c r="E42" s="32">
        <f t="shared" si="1"/>
        <v>616.5</v>
      </c>
      <c r="F42" s="33">
        <f t="shared" si="0"/>
        <v>1405.6200000000001</v>
      </c>
    </row>
    <row r="43" spans="1:6" ht="18.75" x14ac:dyDescent="0.3">
      <c r="A43" s="20"/>
      <c r="B43" s="16" t="s">
        <v>105</v>
      </c>
      <c r="C43" s="5" t="s">
        <v>10</v>
      </c>
      <c r="D43" s="28">
        <v>7.0000000000000007E-2</v>
      </c>
      <c r="E43" s="32">
        <f t="shared" si="1"/>
        <v>616.5</v>
      </c>
      <c r="F43" s="33">
        <f t="shared" si="0"/>
        <v>517.86</v>
      </c>
    </row>
    <row r="44" spans="1:6" ht="18.75" x14ac:dyDescent="0.3">
      <c r="A44" s="18" t="s">
        <v>106</v>
      </c>
      <c r="B44" s="19" t="s">
        <v>107</v>
      </c>
      <c r="C44" s="5" t="s">
        <v>10</v>
      </c>
      <c r="D44" s="29">
        <v>2.77</v>
      </c>
      <c r="E44" s="32">
        <f t="shared" si="1"/>
        <v>616.5</v>
      </c>
      <c r="F44" s="33">
        <f t="shared" si="0"/>
        <v>20492.46</v>
      </c>
    </row>
    <row r="45" spans="1:6" ht="18.75" x14ac:dyDescent="0.3">
      <c r="A45" s="18" t="s">
        <v>108</v>
      </c>
      <c r="B45" s="19" t="s">
        <v>109</v>
      </c>
      <c r="C45" s="5" t="s">
        <v>10</v>
      </c>
      <c r="D45" s="29">
        <f>SUM(D46:D48)</f>
        <v>3.46</v>
      </c>
      <c r="E45" s="32">
        <f t="shared" si="1"/>
        <v>616.5</v>
      </c>
      <c r="F45" s="33">
        <f t="shared" si="0"/>
        <v>25597.08</v>
      </c>
    </row>
    <row r="46" spans="1:6" ht="18.75" x14ac:dyDescent="0.3">
      <c r="A46" s="20"/>
      <c r="B46" s="16" t="s">
        <v>110</v>
      </c>
      <c r="C46" s="1" t="s">
        <v>10</v>
      </c>
      <c r="D46" s="28">
        <v>2.2400000000000002</v>
      </c>
      <c r="E46" s="32">
        <f t="shared" si="1"/>
        <v>616.5</v>
      </c>
      <c r="F46" s="33">
        <f t="shared" si="0"/>
        <v>16571.52</v>
      </c>
    </row>
    <row r="47" spans="1:6" ht="18.75" x14ac:dyDescent="0.3">
      <c r="A47" s="20"/>
      <c r="B47" s="16" t="s">
        <v>111</v>
      </c>
      <c r="C47" s="5" t="s">
        <v>10</v>
      </c>
      <c r="D47" s="28">
        <v>0.94</v>
      </c>
      <c r="E47" s="32">
        <f t="shared" si="1"/>
        <v>616.5</v>
      </c>
      <c r="F47" s="33">
        <f t="shared" si="0"/>
        <v>6954.12</v>
      </c>
    </row>
    <row r="48" spans="1:6" ht="18.75" x14ac:dyDescent="0.3">
      <c r="A48" s="20"/>
      <c r="B48" s="16" t="s">
        <v>112</v>
      </c>
      <c r="C48" s="1" t="s">
        <v>10</v>
      </c>
      <c r="D48" s="28">
        <v>0.28000000000000003</v>
      </c>
      <c r="E48" s="32">
        <f t="shared" si="1"/>
        <v>616.5</v>
      </c>
      <c r="F48" s="33">
        <f t="shared" si="0"/>
        <v>2071.44</v>
      </c>
    </row>
    <row r="49" spans="1:6" ht="18.75" x14ac:dyDescent="0.3">
      <c r="A49" s="18" t="s">
        <v>113</v>
      </c>
      <c r="B49" s="19" t="s">
        <v>114</v>
      </c>
      <c r="C49" s="5" t="s">
        <v>10</v>
      </c>
      <c r="D49" s="29">
        <v>1.83</v>
      </c>
      <c r="E49" s="32">
        <f t="shared" si="1"/>
        <v>616.5</v>
      </c>
      <c r="F49" s="33">
        <f t="shared" si="0"/>
        <v>13538.34</v>
      </c>
    </row>
    <row r="50" spans="1:6" ht="48" x14ac:dyDescent="0.3">
      <c r="A50" s="18" t="s">
        <v>115</v>
      </c>
      <c r="B50" s="21" t="s">
        <v>116</v>
      </c>
      <c r="C50" s="5" t="s">
        <v>10</v>
      </c>
      <c r="D50" s="27">
        <v>0</v>
      </c>
      <c r="E50" s="32">
        <f t="shared" si="1"/>
        <v>616.5</v>
      </c>
      <c r="F50" s="33">
        <f t="shared" si="0"/>
        <v>0</v>
      </c>
    </row>
    <row r="51" spans="1:6" ht="48" x14ac:dyDescent="0.3">
      <c r="A51" s="18" t="s">
        <v>117</v>
      </c>
      <c r="B51" s="21" t="s">
        <v>118</v>
      </c>
      <c r="C51" s="5"/>
      <c r="D51" s="27">
        <v>0.18</v>
      </c>
      <c r="E51" s="32">
        <f t="shared" si="1"/>
        <v>616.5</v>
      </c>
      <c r="F51" s="33">
        <f t="shared" si="0"/>
        <v>1331.6399999999999</v>
      </c>
    </row>
    <row r="52" spans="1:6" ht="18.75" x14ac:dyDescent="0.3">
      <c r="A52" s="18" t="s">
        <v>119</v>
      </c>
      <c r="B52" s="19" t="s">
        <v>120</v>
      </c>
      <c r="C52" s="5"/>
      <c r="D52" s="27"/>
      <c r="E52" s="32">
        <f t="shared" si="1"/>
        <v>616.5</v>
      </c>
      <c r="F52" s="33">
        <f t="shared" si="0"/>
        <v>0</v>
      </c>
    </row>
    <row r="53" spans="1:6" ht="48" x14ac:dyDescent="0.3">
      <c r="A53" s="18" t="s">
        <v>121</v>
      </c>
      <c r="B53" s="21" t="s">
        <v>122</v>
      </c>
      <c r="C53" s="5"/>
      <c r="D53" s="27">
        <v>0</v>
      </c>
      <c r="E53" s="32">
        <f t="shared" si="1"/>
        <v>616.5</v>
      </c>
      <c r="F53" s="33">
        <f t="shared" si="0"/>
        <v>0</v>
      </c>
    </row>
    <row r="54" spans="1:6" ht="18.75" x14ac:dyDescent="0.3">
      <c r="A54" s="22"/>
      <c r="B54" s="22" t="s">
        <v>123</v>
      </c>
      <c r="C54" s="5" t="s">
        <v>10</v>
      </c>
      <c r="D54" s="5">
        <v>2.46</v>
      </c>
      <c r="E54" s="32">
        <f t="shared" si="1"/>
        <v>616.5</v>
      </c>
      <c r="F54" s="33">
        <f t="shared" si="0"/>
        <v>18199.079999999998</v>
      </c>
    </row>
    <row r="55" spans="1:6" ht="15.75" x14ac:dyDescent="0.25">
      <c r="A55" s="2"/>
      <c r="B55" s="24" t="s">
        <v>26</v>
      </c>
      <c r="C55" s="1" t="s">
        <v>10</v>
      </c>
      <c r="D55" s="34">
        <f>SUM(D28+D32+D38+D44+D45+D49+D50+D51+D53+D54)</f>
        <v>16.95</v>
      </c>
      <c r="E55" s="34"/>
      <c r="F55" s="34">
        <f t="shared" ref="F55" si="3">SUM(F28+F32+F38+F44+F45+F49+F50+F51+F53+F54)</f>
        <v>125396.09999999999</v>
      </c>
    </row>
    <row r="56" spans="1:6" ht="15.75" x14ac:dyDescent="0.25">
      <c r="A56" s="56" t="s">
        <v>27</v>
      </c>
      <c r="B56" s="57"/>
      <c r="C56" s="57"/>
      <c r="D56" s="57"/>
      <c r="E56" s="57"/>
      <c r="F56" s="58"/>
    </row>
    <row r="57" spans="1:6" ht="15.75" x14ac:dyDescent="0.25">
      <c r="A57" s="5" t="s">
        <v>75</v>
      </c>
      <c r="B57" s="9" t="s">
        <v>28</v>
      </c>
      <c r="C57" s="5" t="s">
        <v>10</v>
      </c>
      <c r="D57" s="5"/>
      <c r="E57" s="5"/>
      <c r="F57" s="10"/>
    </row>
    <row r="58" spans="1:6" ht="15.75" x14ac:dyDescent="0.25">
      <c r="A58" s="5" t="s">
        <v>76</v>
      </c>
      <c r="B58" s="9" t="s">
        <v>29</v>
      </c>
      <c r="C58" s="5" t="s">
        <v>10</v>
      </c>
      <c r="D58" s="5"/>
      <c r="E58" s="5"/>
      <c r="F58" s="10"/>
    </row>
    <row r="59" spans="1:6" ht="31.5" x14ac:dyDescent="0.25">
      <c r="A59" s="5" t="s">
        <v>77</v>
      </c>
      <c r="B59" s="9" t="s">
        <v>30</v>
      </c>
      <c r="C59" s="5" t="s">
        <v>10</v>
      </c>
      <c r="D59" s="5"/>
      <c r="E59" s="5"/>
      <c r="F59" s="10"/>
    </row>
    <row r="60" spans="1:6" ht="15.75" x14ac:dyDescent="0.25">
      <c r="A60" s="5" t="s">
        <v>78</v>
      </c>
      <c r="B60" s="9" t="s">
        <v>31</v>
      </c>
      <c r="C60" s="5" t="s">
        <v>10</v>
      </c>
      <c r="D60" s="5"/>
      <c r="E60" s="5"/>
      <c r="F60" s="10"/>
    </row>
    <row r="61" spans="1:6" ht="31.5" x14ac:dyDescent="0.25">
      <c r="A61" s="5" t="s">
        <v>79</v>
      </c>
      <c r="B61" s="9" t="s">
        <v>9</v>
      </c>
      <c r="C61" s="5" t="s">
        <v>10</v>
      </c>
      <c r="D61" s="5"/>
      <c r="E61" s="5"/>
      <c r="F61" s="10"/>
    </row>
    <row r="62" spans="1:6" ht="31.5" x14ac:dyDescent="0.25">
      <c r="A62" s="5" t="s">
        <v>80</v>
      </c>
      <c r="B62" s="9" t="s">
        <v>11</v>
      </c>
      <c r="C62" s="5" t="s">
        <v>10</v>
      </c>
      <c r="D62" s="5"/>
      <c r="E62" s="5"/>
      <c r="F62" s="10"/>
    </row>
    <row r="63" spans="1:6" ht="31.5" x14ac:dyDescent="0.25">
      <c r="A63" s="5" t="s">
        <v>81</v>
      </c>
      <c r="B63" s="9" t="s">
        <v>12</v>
      </c>
      <c r="C63" s="5" t="s">
        <v>10</v>
      </c>
      <c r="D63" s="5"/>
      <c r="E63" s="5"/>
      <c r="F63" s="10"/>
    </row>
    <row r="64" spans="1:6" ht="31.5" x14ac:dyDescent="0.25">
      <c r="A64" s="5" t="s">
        <v>82</v>
      </c>
      <c r="B64" s="9" t="s">
        <v>21</v>
      </c>
      <c r="C64" s="5" t="s">
        <v>10</v>
      </c>
      <c r="D64" s="5"/>
      <c r="E64" s="5"/>
      <c r="F64" s="10"/>
    </row>
    <row r="65" spans="1:6" ht="31.5" x14ac:dyDescent="0.25">
      <c r="A65" s="5" t="s">
        <v>83</v>
      </c>
      <c r="B65" s="9" t="s">
        <v>22</v>
      </c>
      <c r="C65" s="5" t="s">
        <v>10</v>
      </c>
      <c r="D65" s="5"/>
      <c r="E65" s="5"/>
      <c r="F65" s="10"/>
    </row>
    <row r="66" spans="1:6" ht="31.5" x14ac:dyDescent="0.25">
      <c r="A66" s="5" t="s">
        <v>84</v>
      </c>
      <c r="B66" s="11" t="s">
        <v>23</v>
      </c>
      <c r="C66" s="5" t="s">
        <v>10</v>
      </c>
      <c r="D66" s="5"/>
      <c r="E66" s="5"/>
      <c r="F66" s="5"/>
    </row>
    <row r="67" spans="1:6" ht="15.75" x14ac:dyDescent="0.25">
      <c r="A67" s="59" t="s">
        <v>32</v>
      </c>
      <c r="B67" s="59"/>
      <c r="C67" s="59"/>
      <c r="D67" s="59"/>
      <c r="E67" s="59"/>
      <c r="F67" s="59"/>
    </row>
    <row r="68" spans="1:6" ht="15.75" x14ac:dyDescent="0.25">
      <c r="A68" s="12">
        <v>29</v>
      </c>
      <c r="B68" s="9" t="s">
        <v>33</v>
      </c>
      <c r="C68" s="13" t="s">
        <v>34</v>
      </c>
      <c r="D68" s="23"/>
      <c r="E68" s="23"/>
      <c r="F68" s="37" t="s">
        <v>35</v>
      </c>
    </row>
    <row r="69" spans="1:6" ht="15.75" x14ac:dyDescent="0.25">
      <c r="A69" s="12">
        <v>30</v>
      </c>
      <c r="B69" s="9" t="s">
        <v>2</v>
      </c>
      <c r="C69" s="13" t="s">
        <v>34</v>
      </c>
      <c r="D69" s="13"/>
      <c r="E69" s="13"/>
      <c r="F69" s="3" t="s">
        <v>36</v>
      </c>
    </row>
    <row r="70" spans="1:6" ht="15.75" x14ac:dyDescent="0.25">
      <c r="A70" s="43">
        <v>31</v>
      </c>
      <c r="B70" s="45" t="s">
        <v>37</v>
      </c>
      <c r="C70" s="47" t="s">
        <v>38</v>
      </c>
      <c r="D70" s="37"/>
      <c r="E70" s="37"/>
      <c r="F70" s="47"/>
    </row>
    <row r="71" spans="1:6" ht="15.75" x14ac:dyDescent="0.25">
      <c r="A71" s="44"/>
      <c r="B71" s="46"/>
      <c r="C71" s="48"/>
      <c r="D71" s="38"/>
      <c r="E71" s="38"/>
      <c r="F71" s="48"/>
    </row>
    <row r="72" spans="1:6" ht="15.75" x14ac:dyDescent="0.25">
      <c r="A72" s="12">
        <v>32</v>
      </c>
      <c r="B72" s="9" t="s">
        <v>39</v>
      </c>
      <c r="C72" s="3" t="s">
        <v>10</v>
      </c>
      <c r="D72" s="3"/>
      <c r="E72" s="3"/>
      <c r="F72" s="6"/>
    </row>
    <row r="73" spans="1:6" ht="15.75" x14ac:dyDescent="0.25">
      <c r="A73" s="12">
        <v>33</v>
      </c>
      <c r="B73" s="9" t="s">
        <v>40</v>
      </c>
      <c r="C73" s="3" t="s">
        <v>10</v>
      </c>
      <c r="D73" s="3"/>
      <c r="E73" s="3"/>
      <c r="F73" s="6"/>
    </row>
    <row r="74" spans="1:6" ht="15.75" x14ac:dyDescent="0.25">
      <c r="A74" s="12">
        <v>34</v>
      </c>
      <c r="B74" s="9" t="s">
        <v>41</v>
      </c>
      <c r="C74" s="3" t="s">
        <v>10</v>
      </c>
      <c r="D74" s="3"/>
      <c r="E74" s="3"/>
      <c r="F74" s="6"/>
    </row>
    <row r="75" spans="1:6" ht="31.5" x14ac:dyDescent="0.25">
      <c r="A75" s="12">
        <v>35</v>
      </c>
      <c r="B75" s="9" t="s">
        <v>42</v>
      </c>
      <c r="C75" s="3" t="s">
        <v>10</v>
      </c>
      <c r="D75" s="3"/>
      <c r="E75" s="3"/>
      <c r="F75" s="6"/>
    </row>
    <row r="76" spans="1:6" ht="31.5" x14ac:dyDescent="0.25">
      <c r="A76" s="12">
        <v>36</v>
      </c>
      <c r="B76" s="9" t="s">
        <v>43</v>
      </c>
      <c r="C76" s="3" t="s">
        <v>10</v>
      </c>
      <c r="D76" s="3"/>
      <c r="E76" s="3"/>
      <c r="F76" s="6"/>
    </row>
    <row r="77" spans="1:6" ht="31.5" x14ac:dyDescent="0.25">
      <c r="A77" s="12">
        <v>37</v>
      </c>
      <c r="B77" s="9" t="s">
        <v>44</v>
      </c>
      <c r="C77" s="3" t="s">
        <v>10</v>
      </c>
      <c r="D77" s="3"/>
      <c r="E77" s="3"/>
      <c r="F77" s="6"/>
    </row>
    <row r="78" spans="1:6" ht="47.25" x14ac:dyDescent="0.25">
      <c r="A78" s="12">
        <v>38</v>
      </c>
      <c r="B78" s="9" t="s">
        <v>45</v>
      </c>
      <c r="C78" s="3" t="s">
        <v>10</v>
      </c>
      <c r="D78" s="3"/>
      <c r="E78" s="3"/>
      <c r="F78" s="6"/>
    </row>
    <row r="79" spans="1:6" ht="15.75" x14ac:dyDescent="0.25">
      <c r="A79" s="12">
        <v>39</v>
      </c>
      <c r="B79" s="9" t="s">
        <v>28</v>
      </c>
      <c r="C79" s="3" t="s">
        <v>46</v>
      </c>
      <c r="D79" s="3"/>
      <c r="E79" s="3"/>
      <c r="F79" s="6"/>
    </row>
    <row r="80" spans="1:6" ht="15.75" x14ac:dyDescent="0.25">
      <c r="A80" s="12">
        <v>40</v>
      </c>
      <c r="B80" s="9" t="s">
        <v>29</v>
      </c>
      <c r="C80" s="3" t="s">
        <v>46</v>
      </c>
      <c r="D80" s="3"/>
      <c r="E80" s="3"/>
      <c r="F80" s="6"/>
    </row>
    <row r="81" spans="1:6" ht="31.5" x14ac:dyDescent="0.25">
      <c r="A81" s="12">
        <v>41</v>
      </c>
      <c r="B81" s="9" t="s">
        <v>30</v>
      </c>
      <c r="C81" s="3" t="s">
        <v>46</v>
      </c>
      <c r="D81" s="3"/>
      <c r="E81" s="3"/>
      <c r="F81" s="14"/>
    </row>
    <row r="82" spans="1:6" ht="15.75" x14ac:dyDescent="0.25">
      <c r="A82" s="12">
        <v>42</v>
      </c>
      <c r="B82" s="9" t="s">
        <v>31</v>
      </c>
      <c r="C82" s="3" t="s">
        <v>10</v>
      </c>
      <c r="D82" s="3"/>
      <c r="E82" s="3"/>
      <c r="F82" s="10"/>
    </row>
    <row r="83" spans="1:6" ht="47.25" x14ac:dyDescent="0.25">
      <c r="A83" s="12">
        <v>29</v>
      </c>
      <c r="B83" s="9" t="s">
        <v>33</v>
      </c>
      <c r="C83" s="13" t="s">
        <v>34</v>
      </c>
      <c r="D83" s="23"/>
      <c r="E83" s="23"/>
      <c r="F83" s="37" t="s">
        <v>47</v>
      </c>
    </row>
    <row r="84" spans="1:6" ht="15.75" x14ac:dyDescent="0.25">
      <c r="A84" s="12">
        <v>30</v>
      </c>
      <c r="B84" s="9" t="s">
        <v>2</v>
      </c>
      <c r="C84" s="13" t="s">
        <v>34</v>
      </c>
      <c r="D84" s="13"/>
      <c r="E84" s="13"/>
      <c r="F84" s="3" t="s">
        <v>48</v>
      </c>
    </row>
    <row r="85" spans="1:6" ht="15.75" x14ac:dyDescent="0.25">
      <c r="A85" s="43">
        <v>31</v>
      </c>
      <c r="B85" s="45" t="s">
        <v>37</v>
      </c>
      <c r="C85" s="47" t="s">
        <v>38</v>
      </c>
      <c r="D85" s="37"/>
      <c r="E85" s="37"/>
      <c r="F85" s="47"/>
    </row>
    <row r="86" spans="1:6" ht="15.75" x14ac:dyDescent="0.25">
      <c r="A86" s="44"/>
      <c r="B86" s="46"/>
      <c r="C86" s="48"/>
      <c r="D86" s="38"/>
      <c r="E86" s="38"/>
      <c r="F86" s="48"/>
    </row>
    <row r="87" spans="1:6" ht="15.75" x14ac:dyDescent="0.25">
      <c r="A87" s="12">
        <v>32</v>
      </c>
      <c r="B87" s="9" t="s">
        <v>39</v>
      </c>
      <c r="C87" s="3" t="s">
        <v>10</v>
      </c>
      <c r="D87" s="3"/>
      <c r="E87" s="3"/>
      <c r="F87" s="6"/>
    </row>
    <row r="88" spans="1:6" ht="15.75" x14ac:dyDescent="0.25">
      <c r="A88" s="12">
        <v>33</v>
      </c>
      <c r="B88" s="9" t="s">
        <v>40</v>
      </c>
      <c r="C88" s="3" t="s">
        <v>10</v>
      </c>
      <c r="D88" s="3"/>
      <c r="E88" s="3"/>
      <c r="F88" s="6"/>
    </row>
    <row r="89" spans="1:6" ht="15.75" x14ac:dyDescent="0.25">
      <c r="A89" s="12">
        <v>34</v>
      </c>
      <c r="B89" s="9" t="s">
        <v>41</v>
      </c>
      <c r="C89" s="3" t="s">
        <v>10</v>
      </c>
      <c r="D89" s="3"/>
      <c r="E89" s="3"/>
      <c r="F89" s="6"/>
    </row>
    <row r="90" spans="1:6" ht="31.5" x14ac:dyDescent="0.25">
      <c r="A90" s="12">
        <v>35</v>
      </c>
      <c r="B90" s="9" t="s">
        <v>42</v>
      </c>
      <c r="C90" s="3" t="s">
        <v>10</v>
      </c>
      <c r="D90" s="3"/>
      <c r="E90" s="3"/>
      <c r="F90" s="6"/>
    </row>
    <row r="91" spans="1:6" ht="31.5" x14ac:dyDescent="0.25">
      <c r="A91" s="12">
        <v>36</v>
      </c>
      <c r="B91" s="9" t="s">
        <v>43</v>
      </c>
      <c r="C91" s="3" t="s">
        <v>10</v>
      </c>
      <c r="D91" s="3"/>
      <c r="E91" s="3"/>
      <c r="F91" s="6"/>
    </row>
    <row r="92" spans="1:6" ht="31.5" x14ac:dyDescent="0.25">
      <c r="A92" s="12">
        <v>37</v>
      </c>
      <c r="B92" s="9" t="s">
        <v>44</v>
      </c>
      <c r="C92" s="3" t="s">
        <v>10</v>
      </c>
      <c r="D92" s="3"/>
      <c r="E92" s="3"/>
      <c r="F92" s="6"/>
    </row>
    <row r="93" spans="1:6" ht="47.25" x14ac:dyDescent="0.25">
      <c r="A93" s="12">
        <v>38</v>
      </c>
      <c r="B93" s="9" t="s">
        <v>45</v>
      </c>
      <c r="C93" s="3" t="s">
        <v>10</v>
      </c>
      <c r="D93" s="3"/>
      <c r="E93" s="3"/>
      <c r="F93" s="6"/>
    </row>
    <row r="94" spans="1:6" ht="15.75" x14ac:dyDescent="0.25">
      <c r="A94" s="12">
        <v>39</v>
      </c>
      <c r="B94" s="9" t="s">
        <v>28</v>
      </c>
      <c r="C94" s="3" t="s">
        <v>46</v>
      </c>
      <c r="D94" s="3"/>
      <c r="E94" s="3"/>
      <c r="F94" s="6"/>
    </row>
    <row r="95" spans="1:6" ht="15.75" x14ac:dyDescent="0.25">
      <c r="A95" s="12">
        <v>40</v>
      </c>
      <c r="B95" s="9" t="s">
        <v>29</v>
      </c>
      <c r="C95" s="3" t="s">
        <v>46</v>
      </c>
      <c r="D95" s="3"/>
      <c r="E95" s="3"/>
      <c r="F95" s="6"/>
    </row>
    <row r="96" spans="1:6" ht="31.5" x14ac:dyDescent="0.25">
      <c r="A96" s="12">
        <v>41</v>
      </c>
      <c r="B96" s="9" t="s">
        <v>30</v>
      </c>
      <c r="C96" s="3" t="s">
        <v>46</v>
      </c>
      <c r="D96" s="3"/>
      <c r="E96" s="3"/>
      <c r="F96" s="14"/>
    </row>
    <row r="97" spans="1:6" ht="15.75" x14ac:dyDescent="0.25">
      <c r="A97" s="12">
        <v>42</v>
      </c>
      <c r="B97" s="9" t="s">
        <v>31</v>
      </c>
      <c r="C97" s="3" t="s">
        <v>10</v>
      </c>
      <c r="D97" s="3"/>
      <c r="E97" s="3"/>
      <c r="F97" s="10"/>
    </row>
    <row r="98" spans="1:6" ht="47.25" x14ac:dyDescent="0.25">
      <c r="A98" s="12">
        <v>29</v>
      </c>
      <c r="B98" s="9" t="s">
        <v>33</v>
      </c>
      <c r="C98" s="13" t="s">
        <v>34</v>
      </c>
      <c r="D98" s="23"/>
      <c r="E98" s="23"/>
      <c r="F98" s="37" t="s">
        <v>49</v>
      </c>
    </row>
    <row r="99" spans="1:6" ht="15.75" x14ac:dyDescent="0.25">
      <c r="A99" s="12">
        <v>30</v>
      </c>
      <c r="B99" s="9" t="s">
        <v>2</v>
      </c>
      <c r="C99" s="13" t="s">
        <v>34</v>
      </c>
      <c r="D99" s="13"/>
      <c r="E99" s="13"/>
      <c r="F99" s="3" t="s">
        <v>48</v>
      </c>
    </row>
    <row r="100" spans="1:6" ht="15.75" x14ac:dyDescent="0.25">
      <c r="A100" s="43">
        <v>31</v>
      </c>
      <c r="B100" s="45" t="s">
        <v>37</v>
      </c>
      <c r="C100" s="47" t="s">
        <v>38</v>
      </c>
      <c r="D100" s="37"/>
      <c r="E100" s="37"/>
      <c r="F100" s="47"/>
    </row>
    <row r="101" spans="1:6" ht="15.75" x14ac:dyDescent="0.25">
      <c r="A101" s="44"/>
      <c r="B101" s="46"/>
      <c r="C101" s="48"/>
      <c r="D101" s="38"/>
      <c r="E101" s="38"/>
      <c r="F101" s="48"/>
    </row>
    <row r="102" spans="1:6" ht="15.75" x14ac:dyDescent="0.25">
      <c r="A102" s="12">
        <v>32</v>
      </c>
      <c r="B102" s="9" t="s">
        <v>39</v>
      </c>
      <c r="C102" s="3" t="s">
        <v>10</v>
      </c>
      <c r="D102" s="3"/>
      <c r="E102" s="3"/>
      <c r="F102" s="6"/>
    </row>
    <row r="103" spans="1:6" ht="15.75" x14ac:dyDescent="0.25">
      <c r="A103" s="12">
        <v>33</v>
      </c>
      <c r="B103" s="9" t="s">
        <v>40</v>
      </c>
      <c r="C103" s="3" t="s">
        <v>10</v>
      </c>
      <c r="D103" s="3"/>
      <c r="E103" s="3"/>
      <c r="F103" s="6"/>
    </row>
    <row r="104" spans="1:6" ht="15.75" x14ac:dyDescent="0.25">
      <c r="A104" s="12">
        <v>34</v>
      </c>
      <c r="B104" s="9" t="s">
        <v>41</v>
      </c>
      <c r="C104" s="3" t="s">
        <v>10</v>
      </c>
      <c r="D104" s="3"/>
      <c r="E104" s="3"/>
      <c r="F104" s="6"/>
    </row>
    <row r="105" spans="1:6" ht="31.5" x14ac:dyDescent="0.25">
      <c r="A105" s="12">
        <v>35</v>
      </c>
      <c r="B105" s="9" t="s">
        <v>42</v>
      </c>
      <c r="C105" s="3" t="s">
        <v>10</v>
      </c>
      <c r="D105" s="3"/>
      <c r="E105" s="3"/>
      <c r="F105" s="6"/>
    </row>
    <row r="106" spans="1:6" ht="31.5" x14ac:dyDescent="0.25">
      <c r="A106" s="12">
        <v>36</v>
      </c>
      <c r="B106" s="9" t="s">
        <v>43</v>
      </c>
      <c r="C106" s="3" t="s">
        <v>10</v>
      </c>
      <c r="D106" s="3"/>
      <c r="E106" s="3"/>
      <c r="F106" s="6"/>
    </row>
    <row r="107" spans="1:6" ht="31.5" x14ac:dyDescent="0.25">
      <c r="A107" s="12">
        <v>37</v>
      </c>
      <c r="B107" s="9" t="s">
        <v>44</v>
      </c>
      <c r="C107" s="3" t="s">
        <v>10</v>
      </c>
      <c r="D107" s="3"/>
      <c r="E107" s="3"/>
      <c r="F107" s="6"/>
    </row>
    <row r="108" spans="1:6" ht="47.25" x14ac:dyDescent="0.25">
      <c r="A108" s="12">
        <v>38</v>
      </c>
      <c r="B108" s="9" t="s">
        <v>45</v>
      </c>
      <c r="C108" s="3" t="s">
        <v>10</v>
      </c>
      <c r="D108" s="3"/>
      <c r="E108" s="3"/>
      <c r="F108" s="6"/>
    </row>
    <row r="109" spans="1:6" ht="15.75" x14ac:dyDescent="0.25">
      <c r="A109" s="12">
        <v>39</v>
      </c>
      <c r="B109" s="9" t="s">
        <v>28</v>
      </c>
      <c r="C109" s="3" t="s">
        <v>46</v>
      </c>
      <c r="D109" s="3"/>
      <c r="E109" s="3"/>
      <c r="F109" s="6"/>
    </row>
    <row r="110" spans="1:6" ht="15.75" x14ac:dyDescent="0.25">
      <c r="A110" s="12">
        <v>40</v>
      </c>
      <c r="B110" s="9" t="s">
        <v>29</v>
      </c>
      <c r="C110" s="3" t="s">
        <v>46</v>
      </c>
      <c r="D110" s="3"/>
      <c r="E110" s="3"/>
      <c r="F110" s="6"/>
    </row>
    <row r="111" spans="1:6" ht="31.5" x14ac:dyDescent="0.25">
      <c r="A111" s="12">
        <v>41</v>
      </c>
      <c r="B111" s="9" t="s">
        <v>30</v>
      </c>
      <c r="C111" s="3" t="s">
        <v>46</v>
      </c>
      <c r="D111" s="3"/>
      <c r="E111" s="3"/>
      <c r="F111" s="14"/>
    </row>
    <row r="112" spans="1:6" ht="15.75" x14ac:dyDescent="0.25">
      <c r="A112" s="12">
        <v>42</v>
      </c>
      <c r="B112" s="9" t="s">
        <v>31</v>
      </c>
      <c r="C112" s="3" t="s">
        <v>10</v>
      </c>
      <c r="D112" s="3"/>
      <c r="E112" s="3"/>
      <c r="F112" s="10"/>
    </row>
    <row r="113" spans="1:6" ht="31.5" x14ac:dyDescent="0.25">
      <c r="A113" s="12">
        <v>29</v>
      </c>
      <c r="B113" s="9" t="s">
        <v>33</v>
      </c>
      <c r="C113" s="13" t="s">
        <v>34</v>
      </c>
      <c r="D113" s="23"/>
      <c r="E113" s="23"/>
      <c r="F113" s="37" t="s">
        <v>50</v>
      </c>
    </row>
    <row r="114" spans="1:6" ht="15.75" x14ac:dyDescent="0.25">
      <c r="A114" s="12">
        <v>30</v>
      </c>
      <c r="B114" s="9" t="s">
        <v>2</v>
      </c>
      <c r="C114" s="13" t="s">
        <v>34</v>
      </c>
      <c r="D114" s="13"/>
      <c r="E114" s="13"/>
      <c r="F114" s="3" t="s">
        <v>48</v>
      </c>
    </row>
    <row r="115" spans="1:6" ht="15.75" x14ac:dyDescent="0.25">
      <c r="A115" s="43">
        <v>31</v>
      </c>
      <c r="B115" s="45" t="s">
        <v>37</v>
      </c>
      <c r="C115" s="47" t="s">
        <v>38</v>
      </c>
      <c r="D115" s="37"/>
      <c r="E115" s="37"/>
      <c r="F115" s="47"/>
    </row>
    <row r="116" spans="1:6" ht="15.75" x14ac:dyDescent="0.25">
      <c r="A116" s="44"/>
      <c r="B116" s="46"/>
      <c r="C116" s="48"/>
      <c r="D116" s="38"/>
      <c r="E116" s="38"/>
      <c r="F116" s="48"/>
    </row>
    <row r="117" spans="1:6" ht="15.75" x14ac:dyDescent="0.25">
      <c r="A117" s="12">
        <v>32</v>
      </c>
      <c r="B117" s="9" t="s">
        <v>39</v>
      </c>
      <c r="C117" s="3" t="s">
        <v>10</v>
      </c>
      <c r="D117" s="3"/>
      <c r="E117" s="3"/>
      <c r="F117" s="6"/>
    </row>
    <row r="118" spans="1:6" ht="15.75" x14ac:dyDescent="0.25">
      <c r="A118" s="12">
        <v>33</v>
      </c>
      <c r="B118" s="9" t="s">
        <v>40</v>
      </c>
      <c r="C118" s="3" t="s">
        <v>10</v>
      </c>
      <c r="D118" s="3"/>
      <c r="E118" s="3"/>
      <c r="F118" s="6"/>
    </row>
    <row r="119" spans="1:6" ht="15.75" x14ac:dyDescent="0.25">
      <c r="A119" s="12">
        <v>34</v>
      </c>
      <c r="B119" s="9" t="s">
        <v>41</v>
      </c>
      <c r="C119" s="3" t="s">
        <v>10</v>
      </c>
      <c r="D119" s="3"/>
      <c r="E119" s="3"/>
      <c r="F119" s="6"/>
    </row>
    <row r="120" spans="1:6" ht="31.5" x14ac:dyDescent="0.25">
      <c r="A120" s="12">
        <v>35</v>
      </c>
      <c r="B120" s="9" t="s">
        <v>42</v>
      </c>
      <c r="C120" s="3" t="s">
        <v>10</v>
      </c>
      <c r="D120" s="3"/>
      <c r="E120" s="3"/>
      <c r="F120" s="6"/>
    </row>
    <row r="121" spans="1:6" ht="31.5" x14ac:dyDescent="0.25">
      <c r="A121" s="12">
        <v>36</v>
      </c>
      <c r="B121" s="9" t="s">
        <v>43</v>
      </c>
      <c r="C121" s="3" t="s">
        <v>10</v>
      </c>
      <c r="D121" s="3"/>
      <c r="E121" s="3"/>
      <c r="F121" s="6"/>
    </row>
    <row r="122" spans="1:6" ht="31.5" x14ac:dyDescent="0.25">
      <c r="A122" s="12">
        <v>37</v>
      </c>
      <c r="B122" s="9" t="s">
        <v>44</v>
      </c>
      <c r="C122" s="3" t="s">
        <v>10</v>
      </c>
      <c r="D122" s="3"/>
      <c r="E122" s="3"/>
      <c r="F122" s="6"/>
    </row>
    <row r="123" spans="1:6" ht="47.25" x14ac:dyDescent="0.25">
      <c r="A123" s="12">
        <v>38</v>
      </c>
      <c r="B123" s="9" t="s">
        <v>45</v>
      </c>
      <c r="C123" s="3" t="s">
        <v>10</v>
      </c>
      <c r="D123" s="3"/>
      <c r="E123" s="3"/>
      <c r="F123" s="6"/>
    </row>
    <row r="124" spans="1:6" ht="15.75" x14ac:dyDescent="0.25">
      <c r="A124" s="12">
        <v>39</v>
      </c>
      <c r="B124" s="9" t="s">
        <v>28</v>
      </c>
      <c r="C124" s="3" t="s">
        <v>46</v>
      </c>
      <c r="D124" s="3"/>
      <c r="E124" s="3"/>
      <c r="F124" s="6"/>
    </row>
    <row r="125" spans="1:6" ht="15.75" x14ac:dyDescent="0.25">
      <c r="A125" s="12">
        <v>40</v>
      </c>
      <c r="B125" s="9" t="s">
        <v>29</v>
      </c>
      <c r="C125" s="3" t="s">
        <v>46</v>
      </c>
      <c r="D125" s="3"/>
      <c r="E125" s="3"/>
      <c r="F125" s="6"/>
    </row>
    <row r="126" spans="1:6" ht="31.5" x14ac:dyDescent="0.25">
      <c r="A126" s="12">
        <v>41</v>
      </c>
      <c r="B126" s="9" t="s">
        <v>30</v>
      </c>
      <c r="C126" s="3" t="s">
        <v>46</v>
      </c>
      <c r="D126" s="3"/>
      <c r="E126" s="3"/>
      <c r="F126" s="14"/>
    </row>
    <row r="127" spans="1:6" ht="15.75" x14ac:dyDescent="0.25">
      <c r="A127" s="12">
        <v>42</v>
      </c>
      <c r="B127" s="9" t="s">
        <v>31</v>
      </c>
      <c r="C127" s="3" t="s">
        <v>10</v>
      </c>
      <c r="D127" s="3"/>
      <c r="E127" s="3"/>
      <c r="F127" s="10"/>
    </row>
    <row r="128" spans="1:6" ht="31.5" x14ac:dyDescent="0.25">
      <c r="A128" s="12">
        <v>29</v>
      </c>
      <c r="B128" s="9" t="s">
        <v>33</v>
      </c>
      <c r="C128" s="13" t="s">
        <v>34</v>
      </c>
      <c r="D128" s="23"/>
      <c r="E128" s="23"/>
      <c r="F128" s="37" t="s">
        <v>51</v>
      </c>
    </row>
    <row r="129" spans="1:6" ht="15.75" x14ac:dyDescent="0.25">
      <c r="A129" s="12">
        <v>30</v>
      </c>
      <c r="B129" s="9" t="s">
        <v>2</v>
      </c>
      <c r="C129" s="13" t="s">
        <v>34</v>
      </c>
      <c r="D129" s="13"/>
      <c r="E129" s="13"/>
      <c r="F129" s="3" t="s">
        <v>52</v>
      </c>
    </row>
    <row r="130" spans="1:6" ht="15.75" x14ac:dyDescent="0.25">
      <c r="A130" s="43">
        <v>31</v>
      </c>
      <c r="B130" s="45" t="s">
        <v>37</v>
      </c>
      <c r="C130" s="47" t="s">
        <v>38</v>
      </c>
      <c r="D130" s="37"/>
      <c r="E130" s="37"/>
      <c r="F130" s="47"/>
    </row>
    <row r="131" spans="1:6" ht="15.75" x14ac:dyDescent="0.25">
      <c r="A131" s="44"/>
      <c r="B131" s="46"/>
      <c r="C131" s="48"/>
      <c r="D131" s="38"/>
      <c r="E131" s="38"/>
      <c r="F131" s="48"/>
    </row>
    <row r="132" spans="1:6" ht="15.75" x14ac:dyDescent="0.25">
      <c r="A132" s="12">
        <v>32</v>
      </c>
      <c r="B132" s="9" t="s">
        <v>39</v>
      </c>
      <c r="C132" s="3" t="s">
        <v>10</v>
      </c>
      <c r="D132" s="3"/>
      <c r="E132" s="3"/>
      <c r="F132" s="6"/>
    </row>
    <row r="133" spans="1:6" ht="15.75" x14ac:dyDescent="0.25">
      <c r="A133" s="12">
        <v>33</v>
      </c>
      <c r="B133" s="9" t="s">
        <v>40</v>
      </c>
      <c r="C133" s="3" t="s">
        <v>10</v>
      </c>
      <c r="D133" s="3"/>
      <c r="E133" s="3"/>
      <c r="F133" s="6"/>
    </row>
    <row r="134" spans="1:6" ht="15.75" x14ac:dyDescent="0.25">
      <c r="A134" s="12">
        <v>34</v>
      </c>
      <c r="B134" s="9" t="s">
        <v>41</v>
      </c>
      <c r="C134" s="3" t="s">
        <v>10</v>
      </c>
      <c r="D134" s="3"/>
      <c r="E134" s="3"/>
      <c r="F134" s="6"/>
    </row>
    <row r="135" spans="1:6" ht="31.5" x14ac:dyDescent="0.25">
      <c r="A135" s="12">
        <v>35</v>
      </c>
      <c r="B135" s="9" t="s">
        <v>42</v>
      </c>
      <c r="C135" s="3" t="s">
        <v>10</v>
      </c>
      <c r="D135" s="3"/>
      <c r="E135" s="3"/>
      <c r="F135" s="6"/>
    </row>
    <row r="136" spans="1:6" ht="31.5" x14ac:dyDescent="0.25">
      <c r="A136" s="12">
        <v>36</v>
      </c>
      <c r="B136" s="9" t="s">
        <v>43</v>
      </c>
      <c r="C136" s="3" t="s">
        <v>10</v>
      </c>
      <c r="D136" s="3"/>
      <c r="E136" s="3"/>
      <c r="F136" s="6"/>
    </row>
    <row r="137" spans="1:6" ht="31.5" x14ac:dyDescent="0.25">
      <c r="A137" s="12">
        <v>37</v>
      </c>
      <c r="B137" s="9" t="s">
        <v>44</v>
      </c>
      <c r="C137" s="3" t="s">
        <v>10</v>
      </c>
      <c r="D137" s="3"/>
      <c r="E137" s="3"/>
      <c r="F137" s="6"/>
    </row>
    <row r="138" spans="1:6" ht="47.25" x14ac:dyDescent="0.25">
      <c r="A138" s="12">
        <v>38</v>
      </c>
      <c r="B138" s="9" t="s">
        <v>45</v>
      </c>
      <c r="C138" s="3" t="s">
        <v>10</v>
      </c>
      <c r="D138" s="3"/>
      <c r="E138" s="3"/>
      <c r="F138" s="6"/>
    </row>
    <row r="139" spans="1:6" ht="15.75" x14ac:dyDescent="0.25">
      <c r="A139" s="12">
        <v>39</v>
      </c>
      <c r="B139" s="9" t="s">
        <v>28</v>
      </c>
      <c r="C139" s="3" t="s">
        <v>46</v>
      </c>
      <c r="D139" s="3"/>
      <c r="E139" s="3"/>
      <c r="F139" s="6"/>
    </row>
    <row r="140" spans="1:6" ht="15.75" x14ac:dyDescent="0.25">
      <c r="A140" s="12">
        <v>40</v>
      </c>
      <c r="B140" s="9" t="s">
        <v>29</v>
      </c>
      <c r="C140" s="3" t="s">
        <v>46</v>
      </c>
      <c r="D140" s="3"/>
      <c r="E140" s="3"/>
      <c r="F140" s="6"/>
    </row>
    <row r="141" spans="1:6" ht="31.5" x14ac:dyDescent="0.25">
      <c r="A141" s="12">
        <v>41</v>
      </c>
      <c r="B141" s="9" t="s">
        <v>30</v>
      </c>
      <c r="C141" s="3" t="s">
        <v>46</v>
      </c>
      <c r="D141" s="3"/>
      <c r="E141" s="3"/>
      <c r="F141" s="14"/>
    </row>
    <row r="142" spans="1:6" ht="15.75" x14ac:dyDescent="0.25">
      <c r="A142" s="12">
        <v>42</v>
      </c>
      <c r="B142" s="9" t="s">
        <v>31</v>
      </c>
      <c r="C142" s="3" t="s">
        <v>10</v>
      </c>
      <c r="D142" s="3"/>
      <c r="E142" s="3"/>
      <c r="F142" s="10"/>
    </row>
    <row r="143" spans="1:6" ht="15.75" x14ac:dyDescent="0.25">
      <c r="A143" s="42" t="s">
        <v>53</v>
      </c>
      <c r="B143" s="42"/>
      <c r="C143" s="42"/>
      <c r="D143" s="42"/>
      <c r="E143" s="42"/>
      <c r="F143" s="42"/>
    </row>
    <row r="144" spans="1:6" ht="31.5" x14ac:dyDescent="0.25">
      <c r="A144" s="3" t="s">
        <v>85</v>
      </c>
      <c r="B144" s="3" t="s">
        <v>54</v>
      </c>
      <c r="C144" s="3" t="s">
        <v>46</v>
      </c>
      <c r="D144" s="3"/>
      <c r="E144" s="3"/>
      <c r="F144" s="3"/>
    </row>
    <row r="145" spans="1:6" ht="15.75" x14ac:dyDescent="0.25">
      <c r="A145" s="3" t="s">
        <v>86</v>
      </c>
      <c r="B145" s="3" t="s">
        <v>55</v>
      </c>
      <c r="C145" s="3" t="s">
        <v>46</v>
      </c>
      <c r="D145" s="3"/>
      <c r="E145" s="3"/>
      <c r="F145" s="3"/>
    </row>
    <row r="146" spans="1:6" ht="47.25" x14ac:dyDescent="0.25">
      <c r="A146" s="3" t="s">
        <v>87</v>
      </c>
      <c r="B146" s="3" t="s">
        <v>56</v>
      </c>
      <c r="C146" s="3" t="s">
        <v>10</v>
      </c>
      <c r="D146" s="3"/>
      <c r="E146" s="3"/>
      <c r="F146" s="3"/>
    </row>
  </sheetData>
  <mergeCells count="26">
    <mergeCell ref="A70:A71"/>
    <mergeCell ref="B70:B71"/>
    <mergeCell ref="C70:C71"/>
    <mergeCell ref="F70:F71"/>
    <mergeCell ref="A1:F5"/>
    <mergeCell ref="A11:F11"/>
    <mergeCell ref="A26:F26"/>
    <mergeCell ref="A56:F56"/>
    <mergeCell ref="A67:F67"/>
    <mergeCell ref="A85:A86"/>
    <mergeCell ref="B85:B86"/>
    <mergeCell ref="C85:C86"/>
    <mergeCell ref="F85:F86"/>
    <mergeCell ref="A100:A101"/>
    <mergeCell ref="B100:B101"/>
    <mergeCell ref="C100:C101"/>
    <mergeCell ref="F100:F101"/>
    <mergeCell ref="A143:F143"/>
    <mergeCell ref="A115:A116"/>
    <mergeCell ref="B115:B116"/>
    <mergeCell ref="C115:C116"/>
    <mergeCell ref="F115:F116"/>
    <mergeCell ref="A130:A131"/>
    <mergeCell ref="B130:B131"/>
    <mergeCell ref="C130:C131"/>
    <mergeCell ref="F130:F131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21</vt:lpstr>
      <vt:lpstr>22</vt:lpstr>
      <vt:lpstr>23</vt:lpstr>
      <vt:lpstr>24</vt:lpstr>
      <vt:lpstr>25</vt:lpstr>
      <vt:lpstr>26</vt:lpstr>
      <vt:lpstr>27</vt:lpstr>
      <vt:lpstr>28</vt:lpstr>
      <vt:lpstr>72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2024-06-26T09:36:13Z</dcterms:modified>
</cp:coreProperties>
</file>