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firstSheet="6" activeTab="6"/>
  </bookViews>
  <sheets>
    <sheet name="Парковая 6" sheetId="2" state="hidden" r:id="rId1"/>
    <sheet name="6А" sheetId="3" state="hidden" r:id="rId2"/>
    <sheet name="7А" sheetId="4" state="hidden" r:id="rId3"/>
    <sheet name="9" sheetId="7" state="hidden" r:id="rId4"/>
    <sheet name="10" sheetId="6" state="hidden" r:id="rId5"/>
    <sheet name="Парковая 13" sheetId="5" state="hidden" r:id="rId6"/>
    <sheet name="14" sheetId="8" r:id="rId7"/>
    <sheet name="16" sheetId="9" state="hidden" r:id="rId8"/>
  </sheets>
  <calcPr calcId="152511"/>
</workbook>
</file>

<file path=xl/calcChain.xml><?xml version="1.0" encoding="utf-8"?>
<calcChain xmlns="http://schemas.openxmlformats.org/spreadsheetml/2006/main">
  <c r="F17" i="9" l="1"/>
  <c r="D45" i="9"/>
  <c r="D38" i="9"/>
  <c r="D32" i="9"/>
  <c r="D55" i="9" s="1"/>
  <c r="E28" i="9"/>
  <c r="E29" i="9" s="1"/>
  <c r="D28" i="9"/>
  <c r="F29" i="9" l="1"/>
  <c r="E30" i="9"/>
  <c r="F28" i="9"/>
  <c r="D45" i="8"/>
  <c r="D38" i="8"/>
  <c r="D32" i="8"/>
  <c r="E28" i="8"/>
  <c r="E29" i="8" s="1"/>
  <c r="D28" i="8"/>
  <c r="D55" i="8" s="1"/>
  <c r="D45" i="7"/>
  <c r="D38" i="7"/>
  <c r="D32" i="7"/>
  <c r="D55" i="7" s="1"/>
  <c r="E28" i="7"/>
  <c r="E29" i="7" s="1"/>
  <c r="D28" i="7"/>
  <c r="F17" i="4"/>
  <c r="E31" i="9" l="1"/>
  <c r="F30" i="9"/>
  <c r="E30" i="8"/>
  <c r="F29" i="8"/>
  <c r="F28" i="8"/>
  <c r="F29" i="7"/>
  <c r="E30" i="7"/>
  <c r="F28" i="7"/>
  <c r="F31" i="9" l="1"/>
  <c r="E32" i="9"/>
  <c r="E31" i="8"/>
  <c r="F30" i="8"/>
  <c r="E31" i="7"/>
  <c r="F30" i="7"/>
  <c r="E33" i="9" l="1"/>
  <c r="F32" i="9"/>
  <c r="F31" i="8"/>
  <c r="E32" i="8"/>
  <c r="F31" i="7"/>
  <c r="E32" i="7"/>
  <c r="E34" i="9" l="1"/>
  <c r="F33" i="9"/>
  <c r="F32" i="8"/>
  <c r="E33" i="8"/>
  <c r="E33" i="7"/>
  <c r="F32" i="7"/>
  <c r="D45" i="4"/>
  <c r="D38" i="4"/>
  <c r="D32" i="4"/>
  <c r="E28" i="4"/>
  <c r="E29" i="4" s="1"/>
  <c r="D28" i="4"/>
  <c r="D55" i="4" s="1"/>
  <c r="D45" i="3"/>
  <c r="D38" i="3"/>
  <c r="D32" i="3"/>
  <c r="E28" i="3"/>
  <c r="E29" i="3" s="1"/>
  <c r="D28" i="3"/>
  <c r="E35" i="9" l="1"/>
  <c r="F34" i="9"/>
  <c r="F33" i="8"/>
  <c r="E34" i="8"/>
  <c r="E34" i="7"/>
  <c r="F33" i="7"/>
  <c r="E30" i="4"/>
  <c r="F29" i="4"/>
  <c r="F28" i="4"/>
  <c r="D55" i="3"/>
  <c r="F29" i="3"/>
  <c r="E30" i="3"/>
  <c r="F28" i="3"/>
  <c r="D45" i="6"/>
  <c r="D38" i="6"/>
  <c r="D32" i="6"/>
  <c r="E28" i="6"/>
  <c r="E29" i="6" s="1"/>
  <c r="D28" i="6"/>
  <c r="E36" i="9" l="1"/>
  <c r="F35" i="9"/>
  <c r="F34" i="8"/>
  <c r="E35" i="8"/>
  <c r="E35" i="7"/>
  <c r="F34" i="7"/>
  <c r="E31" i="4"/>
  <c r="F30" i="4"/>
  <c r="E31" i="3"/>
  <c r="F30" i="3"/>
  <c r="D55" i="6"/>
  <c r="E30" i="6"/>
  <c r="F29" i="6"/>
  <c r="F28" i="6"/>
  <c r="D45" i="5"/>
  <c r="D38" i="5"/>
  <c r="D32" i="5"/>
  <c r="E28" i="5"/>
  <c r="E29" i="5" s="1"/>
  <c r="D28" i="5"/>
  <c r="D55" i="5" s="1"/>
  <c r="F15" i="2"/>
  <c r="E55" i="2"/>
  <c r="F55" i="2"/>
  <c r="D55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28" i="2"/>
  <c r="D45" i="2"/>
  <c r="D38" i="2"/>
  <c r="D32" i="2"/>
  <c r="D28" i="2"/>
  <c r="E37" i="9" l="1"/>
  <c r="F36" i="9"/>
  <c r="F35" i="8"/>
  <c r="E36" i="8"/>
  <c r="E36" i="7"/>
  <c r="F35" i="7"/>
  <c r="F31" i="4"/>
  <c r="E32" i="4"/>
  <c r="E32" i="3"/>
  <c r="F31" i="3"/>
  <c r="E31" i="6"/>
  <c r="F30" i="6"/>
  <c r="E30" i="5"/>
  <c r="F29" i="5"/>
  <c r="F28" i="5"/>
  <c r="E38" i="9" l="1"/>
  <c r="F37" i="9"/>
  <c r="F36" i="8"/>
  <c r="E37" i="8"/>
  <c r="E37" i="7"/>
  <c r="F36" i="7"/>
  <c r="F32" i="4"/>
  <c r="E33" i="4"/>
  <c r="F32" i="3"/>
  <c r="E33" i="3"/>
  <c r="F31" i="6"/>
  <c r="E32" i="6"/>
  <c r="E31" i="5"/>
  <c r="F30" i="5"/>
  <c r="F38" i="9" l="1"/>
  <c r="E39" i="9"/>
  <c r="E38" i="8"/>
  <c r="F37" i="8"/>
  <c r="E38" i="7"/>
  <c r="F37" i="7"/>
  <c r="E34" i="4"/>
  <c r="F33" i="4"/>
  <c r="E34" i="3"/>
  <c r="F33" i="3"/>
  <c r="F32" i="6"/>
  <c r="E33" i="6"/>
  <c r="E32" i="5"/>
  <c r="F31" i="5"/>
  <c r="E40" i="9" l="1"/>
  <c r="F39" i="9"/>
  <c r="E39" i="8"/>
  <c r="F38" i="8"/>
  <c r="F38" i="7"/>
  <c r="E39" i="7"/>
  <c r="F34" i="4"/>
  <c r="E35" i="4"/>
  <c r="F34" i="3"/>
  <c r="E35" i="3"/>
  <c r="F33" i="6"/>
  <c r="E34" i="6"/>
  <c r="F32" i="5"/>
  <c r="E33" i="5"/>
  <c r="F40" i="9" l="1"/>
  <c r="E41" i="9"/>
  <c r="E40" i="8"/>
  <c r="F39" i="8"/>
  <c r="E40" i="7"/>
  <c r="F39" i="7"/>
  <c r="F35" i="4"/>
  <c r="E36" i="4"/>
  <c r="E36" i="3"/>
  <c r="F35" i="3"/>
  <c r="F34" i="6"/>
  <c r="E35" i="6"/>
  <c r="E34" i="5"/>
  <c r="F33" i="5"/>
  <c r="E42" i="9" l="1"/>
  <c r="F41" i="9"/>
  <c r="E41" i="8"/>
  <c r="F40" i="8"/>
  <c r="F40" i="7"/>
  <c r="E41" i="7"/>
  <c r="F36" i="4"/>
  <c r="E37" i="4"/>
  <c r="F36" i="3"/>
  <c r="E37" i="3"/>
  <c r="E36" i="6"/>
  <c r="F35" i="6"/>
  <c r="F34" i="5"/>
  <c r="E35" i="5"/>
  <c r="F42" i="9" l="1"/>
  <c r="E43" i="9"/>
  <c r="E42" i="8"/>
  <c r="F41" i="8"/>
  <c r="E42" i="7"/>
  <c r="F41" i="7"/>
  <c r="E38" i="4"/>
  <c r="F37" i="4"/>
  <c r="E38" i="3"/>
  <c r="F37" i="3"/>
  <c r="F36" i="6"/>
  <c r="E37" i="6"/>
  <c r="E36" i="5"/>
  <c r="F35" i="5"/>
  <c r="E44" i="9" l="1"/>
  <c r="F43" i="9"/>
  <c r="E43" i="8"/>
  <c r="F42" i="8"/>
  <c r="F42" i="7"/>
  <c r="E43" i="7"/>
  <c r="E39" i="4"/>
  <c r="F38" i="4"/>
  <c r="F38" i="3"/>
  <c r="E39" i="3"/>
  <c r="E38" i="6"/>
  <c r="F37" i="6"/>
  <c r="F36" i="5"/>
  <c r="E37" i="5"/>
  <c r="F44" i="9" l="1"/>
  <c r="E45" i="9"/>
  <c r="E44" i="8"/>
  <c r="F43" i="8"/>
  <c r="E44" i="7"/>
  <c r="F43" i="7"/>
  <c r="E40" i="4"/>
  <c r="F39" i="4"/>
  <c r="E40" i="3"/>
  <c r="F39" i="3"/>
  <c r="F38" i="6"/>
  <c r="E39" i="6"/>
  <c r="E38" i="5"/>
  <c r="F37" i="5"/>
  <c r="E46" i="9" l="1"/>
  <c r="F45" i="9"/>
  <c r="E45" i="8"/>
  <c r="F44" i="8"/>
  <c r="F44" i="7"/>
  <c r="E45" i="7"/>
  <c r="E41" i="4"/>
  <c r="F40" i="4"/>
  <c r="E41" i="3"/>
  <c r="F40" i="3"/>
  <c r="E40" i="6"/>
  <c r="F39" i="6"/>
  <c r="E39" i="5"/>
  <c r="F38" i="5"/>
  <c r="E47" i="9" l="1"/>
  <c r="F46" i="9"/>
  <c r="F45" i="8"/>
  <c r="E46" i="8"/>
  <c r="E46" i="7"/>
  <c r="F45" i="7"/>
  <c r="E42" i="4"/>
  <c r="F41" i="4"/>
  <c r="E42" i="3"/>
  <c r="F41" i="3"/>
  <c r="E41" i="6"/>
  <c r="F40" i="6"/>
  <c r="E40" i="5"/>
  <c r="F39" i="5"/>
  <c r="E48" i="9" l="1"/>
  <c r="F47" i="9"/>
  <c r="F46" i="8"/>
  <c r="E47" i="8"/>
  <c r="E47" i="7"/>
  <c r="F46" i="7"/>
  <c r="E43" i="4"/>
  <c r="F42" i="4"/>
  <c r="F42" i="3"/>
  <c r="E43" i="3"/>
  <c r="E42" i="6"/>
  <c r="F41" i="6"/>
  <c r="E41" i="5"/>
  <c r="F40" i="5"/>
  <c r="E49" i="9" l="1"/>
  <c r="F48" i="9"/>
  <c r="F47" i="8"/>
  <c r="E48" i="8"/>
  <c r="E48" i="7"/>
  <c r="F47" i="7"/>
  <c r="E44" i="4"/>
  <c r="F43" i="4"/>
  <c r="E44" i="3"/>
  <c r="F43" i="3"/>
  <c r="F42" i="6"/>
  <c r="E43" i="6"/>
  <c r="E42" i="5"/>
  <c r="F41" i="5"/>
  <c r="E50" i="9" l="1"/>
  <c r="F49" i="9"/>
  <c r="E49" i="8"/>
  <c r="F48" i="8"/>
  <c r="E49" i="7"/>
  <c r="F48" i="7"/>
  <c r="F44" i="4"/>
  <c r="E45" i="4"/>
  <c r="E45" i="3"/>
  <c r="F44" i="3"/>
  <c r="E44" i="6"/>
  <c r="F43" i="6"/>
  <c r="E43" i="5"/>
  <c r="F42" i="5"/>
  <c r="E51" i="9" l="1"/>
  <c r="F50" i="9"/>
  <c r="F49" i="8"/>
  <c r="E50" i="8"/>
  <c r="E50" i="7"/>
  <c r="F49" i="7"/>
  <c r="F45" i="4"/>
  <c r="E46" i="4"/>
  <c r="F45" i="3"/>
  <c r="E46" i="3"/>
  <c r="E45" i="6"/>
  <c r="F44" i="6"/>
  <c r="E44" i="5"/>
  <c r="F43" i="5"/>
  <c r="E52" i="9" l="1"/>
  <c r="F51" i="9"/>
  <c r="F50" i="8"/>
  <c r="E51" i="8"/>
  <c r="E51" i="7"/>
  <c r="F50" i="7"/>
  <c r="F46" i="4"/>
  <c r="E47" i="4"/>
  <c r="F46" i="3"/>
  <c r="E47" i="3"/>
  <c r="F45" i="6"/>
  <c r="E46" i="6"/>
  <c r="E45" i="5"/>
  <c r="F44" i="5"/>
  <c r="E53" i="9" l="1"/>
  <c r="F52" i="9"/>
  <c r="F51" i="8"/>
  <c r="E52" i="8"/>
  <c r="E52" i="7"/>
  <c r="F51" i="7"/>
  <c r="F47" i="4"/>
  <c r="E48" i="4"/>
  <c r="F47" i="3"/>
  <c r="E48" i="3"/>
  <c r="E47" i="6"/>
  <c r="F46" i="6"/>
  <c r="F45" i="5"/>
  <c r="E46" i="5"/>
  <c r="E54" i="9" l="1"/>
  <c r="F54" i="9" s="1"/>
  <c r="F53" i="9"/>
  <c r="F55" i="9" s="1"/>
  <c r="F15" i="9" s="1"/>
  <c r="E53" i="8"/>
  <c r="F52" i="8"/>
  <c r="E53" i="7"/>
  <c r="F52" i="7"/>
  <c r="E49" i="4"/>
  <c r="F48" i="4"/>
  <c r="F48" i="3"/>
  <c r="E49" i="3"/>
  <c r="F47" i="6"/>
  <c r="E48" i="6"/>
  <c r="E47" i="5"/>
  <c r="F46" i="5"/>
  <c r="F16" i="9" l="1"/>
  <c r="F22" i="9" s="1"/>
  <c r="F24" i="9" s="1"/>
  <c r="F25" i="9"/>
  <c r="F53" i="8"/>
  <c r="E54" i="8"/>
  <c r="F54" i="8" s="1"/>
  <c r="E54" i="7"/>
  <c r="F54" i="7" s="1"/>
  <c r="F53" i="7"/>
  <c r="F55" i="7" s="1"/>
  <c r="F15" i="7" s="1"/>
  <c r="F49" i="4"/>
  <c r="E50" i="4"/>
  <c r="F49" i="3"/>
  <c r="E50" i="3"/>
  <c r="E49" i="6"/>
  <c r="F48" i="6"/>
  <c r="F47" i="5"/>
  <c r="E48" i="5"/>
  <c r="F55" i="8" l="1"/>
  <c r="F15" i="8" s="1"/>
  <c r="F17" i="7"/>
  <c r="F16" i="7" s="1"/>
  <c r="F22" i="7" s="1"/>
  <c r="F24" i="7" s="1"/>
  <c r="F50" i="4"/>
  <c r="E51" i="4"/>
  <c r="F50" i="3"/>
  <c r="E51" i="3"/>
  <c r="F49" i="6"/>
  <c r="E50" i="6"/>
  <c r="E49" i="5"/>
  <c r="F48" i="5"/>
  <c r="F17" i="8" l="1"/>
  <c r="F16" i="8" s="1"/>
  <c r="F22" i="8" s="1"/>
  <c r="F24" i="8" s="1"/>
  <c r="F25" i="7"/>
  <c r="F51" i="4"/>
  <c r="E52" i="4"/>
  <c r="F51" i="3"/>
  <c r="E52" i="3"/>
  <c r="E51" i="6"/>
  <c r="F50" i="6"/>
  <c r="F49" i="5"/>
  <c r="E50" i="5"/>
  <c r="F25" i="8" l="1"/>
  <c r="E53" i="4"/>
  <c r="F52" i="4"/>
  <c r="F52" i="3"/>
  <c r="E53" i="3"/>
  <c r="F51" i="6"/>
  <c r="E52" i="6"/>
  <c r="E51" i="5"/>
  <c r="F50" i="5"/>
  <c r="F53" i="4" l="1"/>
  <c r="E54" i="4"/>
  <c r="F54" i="4" s="1"/>
  <c r="F53" i="3"/>
  <c r="E54" i="3"/>
  <c r="F54" i="3" s="1"/>
  <c r="F52" i="6"/>
  <c r="E53" i="6"/>
  <c r="F51" i="5"/>
  <c r="E52" i="5"/>
  <c r="F55" i="4" l="1"/>
  <c r="F15" i="4" s="1"/>
  <c r="F55" i="3"/>
  <c r="F15" i="3" s="1"/>
  <c r="F53" i="6"/>
  <c r="E54" i="6"/>
  <c r="F54" i="6" s="1"/>
  <c r="E53" i="5"/>
  <c r="F52" i="5"/>
  <c r="F16" i="4" l="1"/>
  <c r="F22" i="4" s="1"/>
  <c r="F24" i="4" s="1"/>
  <c r="F17" i="3"/>
  <c r="F16" i="3" s="1"/>
  <c r="F22" i="3" s="1"/>
  <c r="F24" i="3" s="1"/>
  <c r="F55" i="6"/>
  <c r="F15" i="6" s="1"/>
  <c r="F53" i="5"/>
  <c r="E54" i="5"/>
  <c r="F54" i="5" s="1"/>
  <c r="F25" i="4" l="1"/>
  <c r="F25" i="3"/>
  <c r="F17" i="6"/>
  <c r="F16" i="6" s="1"/>
  <c r="F22" i="6" s="1"/>
  <c r="F24" i="6" s="1"/>
  <c r="F55" i="5"/>
  <c r="F15" i="5" s="1"/>
  <c r="F25" i="6" l="1"/>
  <c r="F16" i="5"/>
  <c r="F22" i="5" s="1"/>
  <c r="F24" i="5" s="1"/>
  <c r="F16" i="2"/>
  <c r="F22" i="2" l="1"/>
  <c r="F24" i="2" s="1"/>
  <c r="F25" i="2"/>
  <c r="F25" i="5"/>
</calcChain>
</file>

<file path=xl/sharedStrings.xml><?xml version="1.0" encoding="utf-8"?>
<sst xmlns="http://schemas.openxmlformats.org/spreadsheetml/2006/main" count="2560" uniqueCount="133">
  <si>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</si>
  <si>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</si>
  <si>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</si>
  <si>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</si>
  <si>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</si>
  <si>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</si>
  <si>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</si>
  <si>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</si>
  <si>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</si>
  <si>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</si>
  <si>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</si>
  <si>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</si>
  <si>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</si>
  <si>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</si>
  <si>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</si>
  <si>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</si>
  <si>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</si>
  <si>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</si>
  <si>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</si>
  <si>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</si>
  <si>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</si>
  <si>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</si>
  <si>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</si>
  <si>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</si>
  <si>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</si>
  <si>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</si>
  <si>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</si>
  <si>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</si>
  <si>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</si>
  <si>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</si>
  <si>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</si>
  <si>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</si>
  <si>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</si>
  <si>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</si>
  <si>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</si>
  <si>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</si>
  <si>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</si>
  <si>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</si>
  <si>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</si>
  <si>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</si>
  <si>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</si>
  <si>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</si>
  <si>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</si>
  <si>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</si>
  <si>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</si>
  <si>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</si>
  <si>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</si>
  <si>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</si>
  <si>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</si>
  <si>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</si>
  <si>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</si>
  <si>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</si>
  <si>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</si>
  <si>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</si>
  <si>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</si>
  <si>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</si>
  <si>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</si>
  <si>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</si>
  <si>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</si>
  <si>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</si>
  <si>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</si>
  <si>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</si>
  <si>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</si>
  <si>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</si>
  <si>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</si>
  <si>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</si>
  <si>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</si>
  <si>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</si>
  <si>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</si>
  <si>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</si>
  <si>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</si>
  <si>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</si>
  <si>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</si>
  <si>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</si>
  <si>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</si>
  <si>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</si>
  <si>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</si>
  <si>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</si>
  <si>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</si>
  <si>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</si>
  <si>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</si>
  <si>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</si>
  <si>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</si>
  <si>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</si>
  <si>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</si>
  <si>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</si>
  <si>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</si>
  <si>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</si>
  <si>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</si>
  <si>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</si>
  <si>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</si>
  <si>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</si>
  <si>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</si>
  <si>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</si>
  <si>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</si>
  <si>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</si>
  <si>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</si>
  <si>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</si>
  <si>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</si>
  <si>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</si>
  <si>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</si>
  <si>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</si>
  <si>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</si>
  <si>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</si>
  <si>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</si>
  <si>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</si>
  <si>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</si>
  <si>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</si>
  <si>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</si>
  <si>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</si>
  <si>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</si>
  <si>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</si>
  <si>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</si>
  <si>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</si>
  <si>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</si>
  <si>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</si>
  <si>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</si>
  <si>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</si>
  <si>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</si>
  <si>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</si>
  <si>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</si>
  <si>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</si>
  <si>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</si>
  <si>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</si>
  <si>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</si>
  <si>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Парковая д. 6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</si>
  <si>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Парковая д. 13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</si>
  <si>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        ул. Парковая д. 6А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</si>
  <si>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        ул. Парковая д. 7А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</si>
  <si>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        ул. Парковая д. 9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</si>
  <si>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Парковая д. 10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</si>
  <si>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        ул. Парковая д. 14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</si>
  <si>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        ул. Парковая д. 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</si>
</sst>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1" fillId="0" borderId="7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0" fillId="0" borderId="0" xfId="0" applyFont="1"/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2" fontId="3" fillId="0" borderId="8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37" workbookViewId="0">
      <selection activeCell="F18" sqref="F18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5" width="13.5703125" hidden="1" customWidth="1"/>
    <col min="6" max="6" width="15.7109375" customWidth="1"/>
  </cols>
  <sheetData>
    <row r="1" spans="1:7" x14ac:dyDescent="0.25">
      <c r="A1" s="51" t="s">
        <v>125</v>
      </c>
      <c r="B1" s="51"/>
      <c r="C1" s="51"/>
      <c r="D1" s="51"/>
      <c r="E1" s="51"/>
      <c r="F1" s="51"/>
      <c r="G1" s="46">
        <v>519.6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2" t="s">
        <v>1</v>
      </c>
      <c r="C6" s="2" t="s">
        <v>2</v>
      </c>
      <c r="D6" s="2"/>
      <c r="E6" s="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2" t="s">
        <v>1</v>
      </c>
      <c r="C10" s="2" t="s">
        <v>2</v>
      </c>
      <c r="D10" s="2"/>
      <c r="E10" s="2"/>
      <c r="F10" s="1" t="s">
        <v>3</v>
      </c>
    </row>
    <row r="11" spans="1:7" ht="15.75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32526.36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51200.256000000001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32523.360000000001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32523.360000000001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32523.360000000001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-18676.896000000001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51203.256000000008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0</v>
      </c>
      <c r="E28" s="35">
        <v>521.6</v>
      </c>
      <c r="F28" s="36">
        <f>SUM(E28*D28*12)</f>
        <v>0</v>
      </c>
    </row>
    <row r="29" spans="1:6" ht="18.75" x14ac:dyDescent="0.3">
      <c r="A29" s="3"/>
      <c r="B29" s="18" t="s">
        <v>89</v>
      </c>
      <c r="C29" s="6" t="s">
        <v>10</v>
      </c>
      <c r="D29" s="29">
        <v>0</v>
      </c>
      <c r="E29" s="35">
        <v>521.6</v>
      </c>
      <c r="F29" s="36">
        <f t="shared" ref="F29:F54" si="0">SUM(E29*D29*12)</f>
        <v>0</v>
      </c>
    </row>
    <row r="30" spans="1:6" ht="18.75" x14ac:dyDescent="0.3">
      <c r="A30" s="3"/>
      <c r="B30" s="18" t="s">
        <v>90</v>
      </c>
      <c r="C30" s="6" t="s">
        <v>10</v>
      </c>
      <c r="D30" s="29">
        <v>0</v>
      </c>
      <c r="E30" s="35">
        <v>521.6</v>
      </c>
      <c r="F30" s="36">
        <f t="shared" si="0"/>
        <v>0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v>521.6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1">SUM(D33:D37)</f>
        <v>0</v>
      </c>
      <c r="E32" s="35">
        <v>521.6</v>
      </c>
      <c r="F32" s="36">
        <f t="shared" si="0"/>
        <v>0</v>
      </c>
    </row>
    <row r="33" spans="1:6" ht="18.75" x14ac:dyDescent="0.3">
      <c r="A33" s="22"/>
      <c r="B33" s="18" t="s">
        <v>94</v>
      </c>
      <c r="C33" s="6" t="s">
        <v>10</v>
      </c>
      <c r="D33" s="29">
        <v>0</v>
      </c>
      <c r="E33" s="35">
        <v>521.6</v>
      </c>
      <c r="F33" s="36">
        <f t="shared" si="0"/>
        <v>0</v>
      </c>
    </row>
    <row r="34" spans="1:6" ht="18.75" x14ac:dyDescent="0.3">
      <c r="A34" s="22"/>
      <c r="B34" s="18" t="s">
        <v>95</v>
      </c>
      <c r="C34" s="6" t="s">
        <v>10</v>
      </c>
      <c r="D34" s="29">
        <v>0</v>
      </c>
      <c r="E34" s="35">
        <v>521.6</v>
      </c>
      <c r="F34" s="36">
        <f t="shared" si="0"/>
        <v>0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v>521.6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v>521.6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v>521.6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0</v>
      </c>
      <c r="E38" s="35">
        <v>521.6</v>
      </c>
      <c r="F38" s="36">
        <f t="shared" si="0"/>
        <v>0</v>
      </c>
    </row>
    <row r="39" spans="1:6" ht="18.75" x14ac:dyDescent="0.3">
      <c r="A39" s="22"/>
      <c r="B39" s="18" t="s">
        <v>101</v>
      </c>
      <c r="C39" s="6" t="s">
        <v>10</v>
      </c>
      <c r="D39" s="31">
        <v>0</v>
      </c>
      <c r="E39" s="35">
        <v>521.6</v>
      </c>
      <c r="F39" s="36">
        <f t="shared" si="0"/>
        <v>0</v>
      </c>
    </row>
    <row r="40" spans="1:6" ht="18.75" x14ac:dyDescent="0.3">
      <c r="A40" s="22"/>
      <c r="B40" s="18" t="s">
        <v>102</v>
      </c>
      <c r="C40" s="6" t="s">
        <v>10</v>
      </c>
      <c r="D40" s="31">
        <v>0</v>
      </c>
      <c r="E40" s="35">
        <v>521.6</v>
      </c>
      <c r="F40" s="36">
        <f t="shared" si="0"/>
        <v>0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v>521.6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</v>
      </c>
      <c r="E42" s="35">
        <v>521.6</v>
      </c>
      <c r="F42" s="36">
        <f t="shared" si="0"/>
        <v>0</v>
      </c>
    </row>
    <row r="43" spans="1:6" ht="18.75" x14ac:dyDescent="0.3">
      <c r="A43" s="22"/>
      <c r="B43" s="18" t="s">
        <v>105</v>
      </c>
      <c r="C43" s="6" t="s">
        <v>10</v>
      </c>
      <c r="D43" s="31">
        <v>0</v>
      </c>
      <c r="E43" s="35">
        <v>521.6</v>
      </c>
      <c r="F43" s="36">
        <f t="shared" si="0"/>
        <v>0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v>521.6</v>
      </c>
      <c r="F44" s="36">
        <f t="shared" si="0"/>
        <v>17337.984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0.94</v>
      </c>
      <c r="E45" s="35">
        <v>521.6</v>
      </c>
      <c r="F45" s="36">
        <f t="shared" si="0"/>
        <v>5883.6479999999992</v>
      </c>
    </row>
    <row r="46" spans="1:6" ht="18.75" x14ac:dyDescent="0.3">
      <c r="A46" s="22"/>
      <c r="B46" s="18" t="s">
        <v>110</v>
      </c>
      <c r="C46" s="1" t="s">
        <v>10</v>
      </c>
      <c r="D46" s="31">
        <v>0</v>
      </c>
      <c r="E46" s="35">
        <v>521.6</v>
      </c>
      <c r="F46" s="36">
        <f t="shared" si="0"/>
        <v>0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v>521.6</v>
      </c>
      <c r="F47" s="36">
        <f t="shared" si="0"/>
        <v>5883.6479999999992</v>
      </c>
    </row>
    <row r="48" spans="1:6" ht="18.75" x14ac:dyDescent="0.3">
      <c r="A48" s="22"/>
      <c r="B48" s="18" t="s">
        <v>112</v>
      </c>
      <c r="C48" s="1" t="s">
        <v>10</v>
      </c>
      <c r="D48" s="31">
        <v>0</v>
      </c>
      <c r="E48" s="35">
        <v>521.6</v>
      </c>
      <c r="F48" s="36">
        <f t="shared" si="0"/>
        <v>0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v>521.6</v>
      </c>
      <c r="F49" s="36">
        <f t="shared" si="0"/>
        <v>11454.336000000001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v>521.6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v>521.6</v>
      </c>
      <c r="F51" s="36">
        <f t="shared" si="0"/>
        <v>1126.6559999999999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v>521.6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v>521.6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6">
        <v>521.6</v>
      </c>
      <c r="F54" s="36">
        <f t="shared" si="0"/>
        <v>15397.632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8.18</v>
      </c>
      <c r="E55" s="37">
        <f t="shared" ref="E55:F55" si="2">SUM(E28+E32+E38+E44+E45+E49+E50+E51+E53+E54)</f>
        <v>5216.0000000000009</v>
      </c>
      <c r="F55" s="37">
        <f t="shared" si="2"/>
        <v>51200.256000000001</v>
      </c>
    </row>
    <row r="56" spans="1:6" ht="15.75" customHeight="1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15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2">
        <v>31</v>
      </c>
      <c r="B70" s="54" t="s">
        <v>37</v>
      </c>
      <c r="C70" s="56" t="s">
        <v>38</v>
      </c>
      <c r="D70" s="15"/>
      <c r="E70" s="15"/>
      <c r="F70" s="56"/>
    </row>
    <row r="71" spans="1:6" ht="15.75" x14ac:dyDescent="0.25">
      <c r="A71" s="53"/>
      <c r="B71" s="55"/>
      <c r="C71" s="57"/>
      <c r="D71" s="26"/>
      <c r="E71" s="26"/>
      <c r="F71" s="57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15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2">
        <v>31</v>
      </c>
      <c r="B85" s="54" t="s">
        <v>37</v>
      </c>
      <c r="C85" s="56" t="s">
        <v>38</v>
      </c>
      <c r="D85" s="15"/>
      <c r="E85" s="15"/>
      <c r="F85" s="56"/>
    </row>
    <row r="86" spans="1:6" ht="15.75" x14ac:dyDescent="0.25">
      <c r="A86" s="53"/>
      <c r="B86" s="55"/>
      <c r="C86" s="57"/>
      <c r="D86" s="26"/>
      <c r="E86" s="26"/>
      <c r="F86" s="57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15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2">
        <v>31</v>
      </c>
      <c r="B100" s="54" t="s">
        <v>37</v>
      </c>
      <c r="C100" s="56" t="s">
        <v>38</v>
      </c>
      <c r="D100" s="15"/>
      <c r="E100" s="15"/>
      <c r="F100" s="56"/>
    </row>
    <row r="101" spans="1:6" ht="15.75" x14ac:dyDescent="0.25">
      <c r="A101" s="53"/>
      <c r="B101" s="55"/>
      <c r="C101" s="57"/>
      <c r="D101" s="26"/>
      <c r="E101" s="26"/>
      <c r="F101" s="57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15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2">
        <v>31</v>
      </c>
      <c r="B115" s="54" t="s">
        <v>37</v>
      </c>
      <c r="C115" s="56" t="s">
        <v>38</v>
      </c>
      <c r="D115" s="15"/>
      <c r="E115" s="15"/>
      <c r="F115" s="56"/>
    </row>
    <row r="116" spans="1:6" ht="15.75" x14ac:dyDescent="0.25">
      <c r="A116" s="53"/>
      <c r="B116" s="55"/>
      <c r="C116" s="57"/>
      <c r="D116" s="26"/>
      <c r="E116" s="26"/>
      <c r="F116" s="57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15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2">
        <v>31</v>
      </c>
      <c r="B130" s="54" t="s">
        <v>37</v>
      </c>
      <c r="C130" s="56" t="s">
        <v>38</v>
      </c>
      <c r="D130" s="15"/>
      <c r="E130" s="15"/>
      <c r="F130" s="56"/>
    </row>
    <row r="131" spans="1:6" ht="15.75" x14ac:dyDescent="0.25">
      <c r="A131" s="53"/>
      <c r="B131" s="55"/>
      <c r="C131" s="57"/>
      <c r="D131" s="26"/>
      <c r="E131" s="26"/>
      <c r="F131" s="57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A19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127</v>
      </c>
      <c r="B1" s="51"/>
      <c r="C1" s="51"/>
      <c r="D1" s="51"/>
      <c r="E1" s="51"/>
      <c r="F1" s="51"/>
      <c r="G1" s="46">
        <v>1284.7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5" t="s">
        <v>1</v>
      </c>
      <c r="C6" s="45" t="s">
        <v>2</v>
      </c>
      <c r="D6" s="45"/>
      <c r="E6" s="45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45" t="s">
        <v>1</v>
      </c>
      <c r="C10" s="45" t="s">
        <v>2</v>
      </c>
      <c r="D10" s="45"/>
      <c r="E10" s="45"/>
      <c r="F10" s="1" t="s">
        <v>3</v>
      </c>
    </row>
    <row r="11" spans="1:7" ht="15.75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26523.26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267012.04800000001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240488.788</v>
      </c>
    </row>
    <row r="17" spans="1:6" ht="40.5" customHeight="1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f>SUM(F15-F14)</f>
        <v>240488.788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240488.788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-26523.260000000009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53046.520000000019</v>
      </c>
    </row>
    <row r="26" spans="1:6" ht="15.75" customHeight="1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1284.7</v>
      </c>
      <c r="F28" s="36">
        <f>SUM(E28*D28*12)</f>
        <v>69682.128000000012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1284.7</v>
      </c>
      <c r="F29" s="36">
        <f t="shared" ref="F29:F54" si="0">SUM(E29*D29*12)</f>
        <v>46095.036000000007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1284.7</v>
      </c>
      <c r="F30" s="36">
        <f t="shared" si="0"/>
        <v>23587.092000000001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1284.7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0.77</v>
      </c>
      <c r="E32" s="35">
        <f t="shared" si="1"/>
        <v>1284.7</v>
      </c>
      <c r="F32" s="36">
        <f t="shared" si="0"/>
        <v>11870.628000000001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1284.7</v>
      </c>
      <c r="F33" s="36">
        <f t="shared" si="0"/>
        <v>2004.1320000000003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1284.7</v>
      </c>
      <c r="F34" s="36">
        <f t="shared" si="0"/>
        <v>4162.4279999999999</v>
      </c>
    </row>
    <row r="35" spans="1:6" ht="18.75" x14ac:dyDescent="0.3">
      <c r="A35" s="22"/>
      <c r="B35" s="18" t="s">
        <v>96</v>
      </c>
      <c r="C35" s="1" t="s">
        <v>10</v>
      </c>
      <c r="D35" s="31">
        <v>0.12</v>
      </c>
      <c r="E35" s="35">
        <f t="shared" si="1"/>
        <v>1284.7</v>
      </c>
      <c r="F35" s="36">
        <f t="shared" si="0"/>
        <v>1849.9679999999998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1284.7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0.25</v>
      </c>
      <c r="E37" s="35">
        <f t="shared" si="1"/>
        <v>1284.7</v>
      </c>
      <c r="F37" s="36">
        <f t="shared" si="0"/>
        <v>3854.1000000000004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1284.7</v>
      </c>
      <c r="F38" s="36">
        <f t="shared" si="0"/>
        <v>20503.812000000002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1284.7</v>
      </c>
      <c r="F39" s="36">
        <f t="shared" si="0"/>
        <v>13566.432000000001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1284.7</v>
      </c>
      <c r="F40" s="36">
        <f t="shared" si="0"/>
        <v>2929.116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1284.7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1284.7</v>
      </c>
      <c r="F42" s="36">
        <f t="shared" si="0"/>
        <v>2929.116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1284.7</v>
      </c>
      <c r="F43" s="36">
        <f t="shared" si="0"/>
        <v>1079.1480000000001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1284.7</v>
      </c>
      <c r="F44" s="36">
        <f t="shared" si="0"/>
        <v>42703.428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1284.7</v>
      </c>
      <c r="F45" s="36">
        <f t="shared" si="0"/>
        <v>53340.743999999999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1284.7</v>
      </c>
      <c r="F46" s="36">
        <f t="shared" si="0"/>
        <v>34532.736000000004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1284.7</v>
      </c>
      <c r="F47" s="36">
        <f t="shared" si="0"/>
        <v>14491.415999999999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1284.7</v>
      </c>
      <c r="F48" s="36">
        <f t="shared" si="0"/>
        <v>4316.5920000000006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1284.7</v>
      </c>
      <c r="F49" s="36">
        <f t="shared" si="0"/>
        <v>28212.012000000002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1284.7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1284.7</v>
      </c>
      <c r="F51" s="36">
        <f t="shared" si="0"/>
        <v>2774.9520000000002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1284.7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1284.7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1284.7</v>
      </c>
      <c r="F54" s="36">
        <f t="shared" si="0"/>
        <v>37924.343999999997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17.32</v>
      </c>
      <c r="E55" s="37"/>
      <c r="F55" s="37">
        <f t="shared" ref="F55" si="3">SUM(F28+F32+F38+F44+F45+F49+F50+F51+F53+F54)</f>
        <v>267012.04800000001</v>
      </c>
    </row>
    <row r="56" spans="1:6" ht="15.75" customHeight="1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customHeight="1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43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2">
        <v>31</v>
      </c>
      <c r="B70" s="54" t="s">
        <v>37</v>
      </c>
      <c r="C70" s="56" t="s">
        <v>38</v>
      </c>
      <c r="D70" s="43"/>
      <c r="E70" s="43"/>
      <c r="F70" s="56"/>
    </row>
    <row r="71" spans="1:6" ht="15.75" x14ac:dyDescent="0.25">
      <c r="A71" s="53"/>
      <c r="B71" s="55"/>
      <c r="C71" s="57"/>
      <c r="D71" s="44"/>
      <c r="E71" s="44"/>
      <c r="F71" s="57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43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2">
        <v>31</v>
      </c>
      <c r="B85" s="54" t="s">
        <v>37</v>
      </c>
      <c r="C85" s="56" t="s">
        <v>38</v>
      </c>
      <c r="D85" s="43"/>
      <c r="E85" s="43"/>
      <c r="F85" s="56"/>
    </row>
    <row r="86" spans="1:6" ht="15.75" x14ac:dyDescent="0.25">
      <c r="A86" s="53"/>
      <c r="B86" s="55"/>
      <c r="C86" s="57"/>
      <c r="D86" s="44"/>
      <c r="E86" s="44"/>
      <c r="F86" s="57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43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2">
        <v>31</v>
      </c>
      <c r="B100" s="54" t="s">
        <v>37</v>
      </c>
      <c r="C100" s="56" t="s">
        <v>38</v>
      </c>
      <c r="D100" s="43"/>
      <c r="E100" s="43"/>
      <c r="F100" s="56"/>
    </row>
    <row r="101" spans="1:6" ht="15.75" x14ac:dyDescent="0.25">
      <c r="A101" s="53"/>
      <c r="B101" s="55"/>
      <c r="C101" s="57"/>
      <c r="D101" s="44"/>
      <c r="E101" s="44"/>
      <c r="F101" s="57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43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2">
        <v>31</v>
      </c>
      <c r="B115" s="54" t="s">
        <v>37</v>
      </c>
      <c r="C115" s="56" t="s">
        <v>38</v>
      </c>
      <c r="D115" s="43"/>
      <c r="E115" s="43"/>
      <c r="F115" s="56"/>
    </row>
    <row r="116" spans="1:6" ht="15.75" x14ac:dyDescent="0.25">
      <c r="A116" s="53"/>
      <c r="B116" s="55"/>
      <c r="C116" s="57"/>
      <c r="D116" s="44"/>
      <c r="E116" s="44"/>
      <c r="F116" s="57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43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2">
        <v>31</v>
      </c>
      <c r="B130" s="54" t="s">
        <v>37</v>
      </c>
      <c r="C130" s="56" t="s">
        <v>38</v>
      </c>
      <c r="D130" s="43"/>
      <c r="E130" s="43"/>
      <c r="F130" s="56"/>
    </row>
    <row r="131" spans="1:6" ht="15.75" x14ac:dyDescent="0.25">
      <c r="A131" s="53"/>
      <c r="B131" s="55"/>
      <c r="C131" s="57"/>
      <c r="D131" s="44"/>
      <c r="E131" s="44"/>
      <c r="F131" s="57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customHeight="1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2" workbookViewId="0">
      <selection activeCell="A22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128</v>
      </c>
      <c r="B1" s="51"/>
      <c r="C1" s="51"/>
      <c r="D1" s="51"/>
      <c r="E1" s="51"/>
      <c r="F1" s="51"/>
      <c r="G1" s="46">
        <v>1312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5" t="s">
        <v>1</v>
      </c>
      <c r="C6" s="45" t="s">
        <v>2</v>
      </c>
      <c r="D6" s="45"/>
      <c r="E6" s="45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45" t="s">
        <v>1</v>
      </c>
      <c r="C10" s="45" t="s">
        <v>2</v>
      </c>
      <c r="D10" s="45"/>
      <c r="E10" s="45"/>
      <c r="F10" s="1" t="s">
        <v>3</v>
      </c>
    </row>
    <row r="11" spans="1:7" ht="15.75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99234.69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272686.08000000002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297536.61600000004</v>
      </c>
    </row>
    <row r="17" spans="1:6" ht="33.75" customHeight="1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f>SUM(F15+F14)*80%</f>
        <v>297536.61600000004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297536.61600000004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24850.536000000022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74384.15399999998</v>
      </c>
    </row>
    <row r="26" spans="1:6" ht="15.75" customHeight="1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1312</v>
      </c>
      <c r="F28" s="36">
        <f>SUM(E28*D28*12)</f>
        <v>71162.880000000005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1312</v>
      </c>
      <c r="F29" s="36">
        <f t="shared" ref="F29:F54" si="0">SUM(E29*D29*12)</f>
        <v>47074.559999999998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1312</v>
      </c>
      <c r="F30" s="36">
        <f t="shared" si="0"/>
        <v>24088.32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1312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0.77</v>
      </c>
      <c r="E32" s="35">
        <f t="shared" si="1"/>
        <v>1312</v>
      </c>
      <c r="F32" s="36">
        <f t="shared" si="0"/>
        <v>12122.880000000001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1312</v>
      </c>
      <c r="F33" s="36">
        <f t="shared" si="0"/>
        <v>2046.72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1312</v>
      </c>
      <c r="F34" s="36">
        <f t="shared" si="0"/>
        <v>4250.88</v>
      </c>
    </row>
    <row r="35" spans="1:6" ht="18.75" x14ac:dyDescent="0.3">
      <c r="A35" s="22"/>
      <c r="B35" s="18" t="s">
        <v>96</v>
      </c>
      <c r="C35" s="1" t="s">
        <v>10</v>
      </c>
      <c r="D35" s="31">
        <v>0.12</v>
      </c>
      <c r="E35" s="35">
        <f t="shared" si="1"/>
        <v>1312</v>
      </c>
      <c r="F35" s="36">
        <f t="shared" si="0"/>
        <v>1889.28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1312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0.25</v>
      </c>
      <c r="E37" s="35">
        <f t="shared" si="1"/>
        <v>1312</v>
      </c>
      <c r="F37" s="36">
        <f t="shared" si="0"/>
        <v>3936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1312</v>
      </c>
      <c r="F38" s="36">
        <f t="shared" si="0"/>
        <v>20939.52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1312</v>
      </c>
      <c r="F39" s="36">
        <f t="shared" si="0"/>
        <v>13854.72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1312</v>
      </c>
      <c r="F40" s="36">
        <f t="shared" si="0"/>
        <v>2991.36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1312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1312</v>
      </c>
      <c r="F42" s="36">
        <f t="shared" si="0"/>
        <v>2991.36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1312</v>
      </c>
      <c r="F43" s="36">
        <f t="shared" si="0"/>
        <v>1102.08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1312</v>
      </c>
      <c r="F44" s="36">
        <f t="shared" si="0"/>
        <v>43610.880000000005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1312</v>
      </c>
      <c r="F45" s="36">
        <f t="shared" si="0"/>
        <v>54474.239999999991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1312</v>
      </c>
      <c r="F46" s="36">
        <f t="shared" si="0"/>
        <v>35266.559999999998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1312</v>
      </c>
      <c r="F47" s="36">
        <f t="shared" si="0"/>
        <v>14799.36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1312</v>
      </c>
      <c r="F48" s="36">
        <f t="shared" si="0"/>
        <v>4408.32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1312</v>
      </c>
      <c r="F49" s="36">
        <f t="shared" si="0"/>
        <v>28811.52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1312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1312</v>
      </c>
      <c r="F51" s="36">
        <f t="shared" si="0"/>
        <v>2833.92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1312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1312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1312</v>
      </c>
      <c r="F54" s="36">
        <f t="shared" si="0"/>
        <v>38730.239999999998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17.32</v>
      </c>
      <c r="E55" s="37"/>
      <c r="F55" s="37">
        <f t="shared" ref="F55" si="3">SUM(F28+F32+F38+F44+F45+F49+F50+F51+F53+F54)</f>
        <v>272686.08000000002</v>
      </c>
    </row>
    <row r="56" spans="1:6" ht="15.75" customHeight="1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customHeight="1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43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2">
        <v>31</v>
      </c>
      <c r="B70" s="54" t="s">
        <v>37</v>
      </c>
      <c r="C70" s="56" t="s">
        <v>38</v>
      </c>
      <c r="D70" s="43"/>
      <c r="E70" s="43"/>
      <c r="F70" s="56"/>
    </row>
    <row r="71" spans="1:6" ht="15.75" x14ac:dyDescent="0.25">
      <c r="A71" s="53"/>
      <c r="B71" s="55"/>
      <c r="C71" s="57"/>
      <c r="D71" s="44"/>
      <c r="E71" s="44"/>
      <c r="F71" s="57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43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2">
        <v>31</v>
      </c>
      <c r="B85" s="54" t="s">
        <v>37</v>
      </c>
      <c r="C85" s="56" t="s">
        <v>38</v>
      </c>
      <c r="D85" s="43"/>
      <c r="E85" s="43"/>
      <c r="F85" s="56"/>
    </row>
    <row r="86" spans="1:6" ht="15.75" x14ac:dyDescent="0.25">
      <c r="A86" s="53"/>
      <c r="B86" s="55"/>
      <c r="C86" s="57"/>
      <c r="D86" s="44"/>
      <c r="E86" s="44"/>
      <c r="F86" s="57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43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2">
        <v>31</v>
      </c>
      <c r="B100" s="54" t="s">
        <v>37</v>
      </c>
      <c r="C100" s="56" t="s">
        <v>38</v>
      </c>
      <c r="D100" s="43"/>
      <c r="E100" s="43"/>
      <c r="F100" s="56"/>
    </row>
    <row r="101" spans="1:6" ht="15.75" x14ac:dyDescent="0.25">
      <c r="A101" s="53"/>
      <c r="B101" s="55"/>
      <c r="C101" s="57"/>
      <c r="D101" s="44"/>
      <c r="E101" s="44"/>
      <c r="F101" s="57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43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2">
        <v>31</v>
      </c>
      <c r="B115" s="54" t="s">
        <v>37</v>
      </c>
      <c r="C115" s="56" t="s">
        <v>38</v>
      </c>
      <c r="D115" s="43"/>
      <c r="E115" s="43"/>
      <c r="F115" s="56"/>
    </row>
    <row r="116" spans="1:6" ht="15.75" x14ac:dyDescent="0.25">
      <c r="A116" s="53"/>
      <c r="B116" s="55"/>
      <c r="C116" s="57"/>
      <c r="D116" s="44"/>
      <c r="E116" s="44"/>
      <c r="F116" s="57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43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2">
        <v>31</v>
      </c>
      <c r="B130" s="54" t="s">
        <v>37</v>
      </c>
      <c r="C130" s="56" t="s">
        <v>38</v>
      </c>
      <c r="D130" s="43"/>
      <c r="E130" s="43"/>
      <c r="F130" s="56"/>
    </row>
    <row r="131" spans="1:6" ht="15.75" x14ac:dyDescent="0.25">
      <c r="A131" s="53"/>
      <c r="B131" s="55"/>
      <c r="C131" s="57"/>
      <c r="D131" s="44"/>
      <c r="E131" s="44"/>
      <c r="F131" s="57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customHeight="1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6" workbookViewId="0">
      <selection activeCell="F15" sqref="F1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129</v>
      </c>
      <c r="B1" s="51"/>
      <c r="C1" s="51"/>
      <c r="D1" s="51"/>
      <c r="E1" s="51"/>
      <c r="F1" s="51"/>
      <c r="G1" s="46">
        <v>521.29999999999995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5" t="s">
        <v>1</v>
      </c>
      <c r="C6" s="45" t="s">
        <v>2</v>
      </c>
      <c r="D6" s="45"/>
      <c r="E6" s="45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45" t="s">
        <v>1</v>
      </c>
      <c r="C10" s="45" t="s">
        <v>2</v>
      </c>
      <c r="D10" s="45"/>
      <c r="E10" s="45"/>
      <c r="F10" s="1" t="s">
        <v>3</v>
      </c>
    </row>
    <row r="11" spans="1:7" ht="15.75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43256.36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106032.42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119431.024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f>SUM(F15+F14)*80%</f>
        <v>119431.024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119431.024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50">
        <f>F22-F55</f>
        <v>13398.604000000007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29857.755999999994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521.29999999999995</v>
      </c>
      <c r="F28" s="36">
        <f>SUM(E28*D28*12)</f>
        <v>28275.311999999998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521.29999999999995</v>
      </c>
      <c r="F29" s="36">
        <f t="shared" ref="F29:F54" si="0">SUM(E29*D29*12)</f>
        <v>18704.243999999999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521.29999999999995</v>
      </c>
      <c r="F30" s="36">
        <f t="shared" si="0"/>
        <v>9571.0679999999993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521.29999999999995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0.4</v>
      </c>
      <c r="E32" s="35">
        <f t="shared" si="1"/>
        <v>521.29999999999995</v>
      </c>
      <c r="F32" s="36">
        <f t="shared" si="0"/>
        <v>2502.2399999999998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521.29999999999995</v>
      </c>
      <c r="F33" s="36">
        <f t="shared" si="0"/>
        <v>813.22799999999984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521.29999999999995</v>
      </c>
      <c r="F34" s="36">
        <f t="shared" si="0"/>
        <v>1689.0120000000002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521.29999999999995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521.29999999999995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f t="shared" si="1"/>
        <v>521.29999999999995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521.29999999999995</v>
      </c>
      <c r="F38" s="36">
        <f t="shared" si="0"/>
        <v>8319.9480000000003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521.29999999999995</v>
      </c>
      <c r="F39" s="36">
        <f t="shared" si="0"/>
        <v>5504.9279999999999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521.29999999999995</v>
      </c>
      <c r="F40" s="36">
        <f t="shared" si="0"/>
        <v>1188.5639999999999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521.29999999999995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521.29999999999995</v>
      </c>
      <c r="F42" s="36">
        <f t="shared" si="0"/>
        <v>1188.5639999999999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521.29999999999995</v>
      </c>
      <c r="F43" s="36">
        <f t="shared" si="0"/>
        <v>437.892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521.29999999999995</v>
      </c>
      <c r="F44" s="36">
        <f t="shared" si="0"/>
        <v>17328.011999999999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521.29999999999995</v>
      </c>
      <c r="F45" s="36">
        <f t="shared" si="0"/>
        <v>21644.375999999997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521.29999999999995</v>
      </c>
      <c r="F46" s="36">
        <f t="shared" si="0"/>
        <v>14012.544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521.29999999999995</v>
      </c>
      <c r="F47" s="36">
        <f t="shared" si="0"/>
        <v>5880.2639999999992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521.29999999999995</v>
      </c>
      <c r="F48" s="36">
        <f t="shared" si="0"/>
        <v>1751.568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521.29999999999995</v>
      </c>
      <c r="F49" s="36">
        <f t="shared" si="0"/>
        <v>11447.748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521.29999999999995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521.29999999999995</v>
      </c>
      <c r="F51" s="36">
        <f t="shared" si="0"/>
        <v>1126.0079999999998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521.29999999999995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521.29999999999995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521.29999999999995</v>
      </c>
      <c r="F54" s="36">
        <f t="shared" si="0"/>
        <v>15388.775999999998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16.95</v>
      </c>
      <c r="E55" s="37"/>
      <c r="F55" s="37">
        <f t="shared" ref="F55" si="3">SUM(F28+F32+F38+F44+F45+F49+F50+F51+F53+F54)</f>
        <v>106032.42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43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2">
        <v>31</v>
      </c>
      <c r="B70" s="54" t="s">
        <v>37</v>
      </c>
      <c r="C70" s="56" t="s">
        <v>38</v>
      </c>
      <c r="D70" s="43"/>
      <c r="E70" s="43"/>
      <c r="F70" s="56"/>
    </row>
    <row r="71" spans="1:6" ht="15.75" x14ac:dyDescent="0.25">
      <c r="A71" s="53"/>
      <c r="B71" s="55"/>
      <c r="C71" s="57"/>
      <c r="D71" s="44"/>
      <c r="E71" s="44"/>
      <c r="F71" s="57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43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2">
        <v>31</v>
      </c>
      <c r="B85" s="54" t="s">
        <v>37</v>
      </c>
      <c r="C85" s="56" t="s">
        <v>38</v>
      </c>
      <c r="D85" s="43"/>
      <c r="E85" s="43"/>
      <c r="F85" s="56"/>
    </row>
    <row r="86" spans="1:6" ht="15.75" x14ac:dyDescent="0.25">
      <c r="A86" s="53"/>
      <c r="B86" s="55"/>
      <c r="C86" s="57"/>
      <c r="D86" s="44"/>
      <c r="E86" s="44"/>
      <c r="F86" s="57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43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2">
        <v>31</v>
      </c>
      <c r="B100" s="54" t="s">
        <v>37</v>
      </c>
      <c r="C100" s="56" t="s">
        <v>38</v>
      </c>
      <c r="D100" s="43"/>
      <c r="E100" s="43"/>
      <c r="F100" s="56"/>
    </row>
    <row r="101" spans="1:6" ht="15.75" x14ac:dyDescent="0.25">
      <c r="A101" s="53"/>
      <c r="B101" s="55"/>
      <c r="C101" s="57"/>
      <c r="D101" s="44"/>
      <c r="E101" s="44"/>
      <c r="F101" s="57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43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2">
        <v>31</v>
      </c>
      <c r="B115" s="54" t="s">
        <v>37</v>
      </c>
      <c r="C115" s="56" t="s">
        <v>38</v>
      </c>
      <c r="D115" s="43"/>
      <c r="E115" s="43"/>
      <c r="F115" s="56"/>
    </row>
    <row r="116" spans="1:6" ht="15.75" x14ac:dyDescent="0.25">
      <c r="A116" s="53"/>
      <c r="B116" s="55"/>
      <c r="C116" s="57"/>
      <c r="D116" s="44"/>
      <c r="E116" s="44"/>
      <c r="F116" s="57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43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2">
        <v>31</v>
      </c>
      <c r="B130" s="54" t="s">
        <v>37</v>
      </c>
      <c r="C130" s="56" t="s">
        <v>38</v>
      </c>
      <c r="D130" s="43"/>
      <c r="E130" s="43"/>
      <c r="F130" s="56"/>
    </row>
    <row r="131" spans="1:6" ht="15.75" x14ac:dyDescent="0.25">
      <c r="A131" s="53"/>
      <c r="B131" s="55"/>
      <c r="C131" s="57"/>
      <c r="D131" s="44"/>
      <c r="E131" s="44"/>
      <c r="F131" s="57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F17" sqref="F17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130</v>
      </c>
      <c r="B1" s="51"/>
      <c r="C1" s="51"/>
      <c r="D1" s="51"/>
      <c r="E1" s="51"/>
      <c r="F1" s="51"/>
      <c r="G1" s="46">
        <v>519.29999999999995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2" t="s">
        <v>1</v>
      </c>
      <c r="C6" s="42" t="s">
        <v>2</v>
      </c>
      <c r="D6" s="42"/>
      <c r="E6" s="4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42" t="s">
        <v>1</v>
      </c>
      <c r="C10" s="42" t="s">
        <v>2</v>
      </c>
      <c r="D10" s="42"/>
      <c r="E10" s="42"/>
      <c r="F10" s="1" t="s">
        <v>3</v>
      </c>
    </row>
    <row r="11" spans="1:7" ht="15.75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29635.96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105625.61999999997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75989.659999999974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f>SUM(F15-F14)</f>
        <v>75989.659999999974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75989.659999999974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-29635.959999999992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59271.919999999984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519.29999999999995</v>
      </c>
      <c r="F28" s="36">
        <f>SUM(E28*D28*12)</f>
        <v>28166.831999999999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519.29999999999995</v>
      </c>
      <c r="F29" s="36">
        <f t="shared" ref="F29:F54" si="0">SUM(E29*D29*12)</f>
        <v>18632.483999999997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519.29999999999995</v>
      </c>
      <c r="F30" s="36">
        <f t="shared" si="0"/>
        <v>9534.348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519.29999999999995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0.4</v>
      </c>
      <c r="E32" s="35">
        <f t="shared" si="1"/>
        <v>519.29999999999995</v>
      </c>
      <c r="F32" s="36">
        <f t="shared" si="0"/>
        <v>2492.64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519.29999999999995</v>
      </c>
      <c r="F33" s="36">
        <f t="shared" si="0"/>
        <v>810.10799999999995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519.29999999999995</v>
      </c>
      <c r="F34" s="36">
        <f t="shared" si="0"/>
        <v>1682.5319999999997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519.29999999999995</v>
      </c>
      <c r="F35" s="36">
        <f t="shared" si="0"/>
        <v>0</v>
      </c>
    </row>
    <row r="36" spans="1:6" ht="18.75" hidden="1" x14ac:dyDescent="0.3">
      <c r="A36" s="22"/>
      <c r="B36" s="18" t="s">
        <v>97</v>
      </c>
      <c r="C36" s="6" t="s">
        <v>10</v>
      </c>
      <c r="D36" s="31"/>
      <c r="E36" s="35">
        <f t="shared" si="1"/>
        <v>519.29999999999995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f t="shared" si="1"/>
        <v>519.29999999999995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519.29999999999995</v>
      </c>
      <c r="F38" s="36">
        <f t="shared" si="0"/>
        <v>8288.0280000000002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519.29999999999995</v>
      </c>
      <c r="F39" s="36">
        <f t="shared" si="0"/>
        <v>5483.808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519.29999999999995</v>
      </c>
      <c r="F40" s="36">
        <f t="shared" si="0"/>
        <v>1184.0039999999999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519.29999999999995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519.29999999999995</v>
      </c>
      <c r="F42" s="36">
        <f t="shared" si="0"/>
        <v>1184.0039999999999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519.29999999999995</v>
      </c>
      <c r="F43" s="36">
        <f t="shared" si="0"/>
        <v>436.21199999999999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519.29999999999995</v>
      </c>
      <c r="F44" s="36">
        <f t="shared" si="0"/>
        <v>17261.531999999999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519.29999999999995</v>
      </c>
      <c r="F45" s="36">
        <f t="shared" si="0"/>
        <v>21561.335999999996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519.29999999999995</v>
      </c>
      <c r="F46" s="36">
        <f t="shared" si="0"/>
        <v>13958.784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519.29999999999995</v>
      </c>
      <c r="F47" s="36">
        <f t="shared" si="0"/>
        <v>5857.7039999999997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519.29999999999995</v>
      </c>
      <c r="F48" s="36">
        <f t="shared" si="0"/>
        <v>1744.848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519.29999999999995</v>
      </c>
      <c r="F49" s="36">
        <f t="shared" si="0"/>
        <v>11403.828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519.29999999999995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519.29999999999995</v>
      </c>
      <c r="F51" s="36">
        <f t="shared" si="0"/>
        <v>1121.6879999999999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519.29999999999995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519.29999999999995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519.29999999999995</v>
      </c>
      <c r="F54" s="36">
        <f t="shared" si="0"/>
        <v>15329.735999999997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16.95</v>
      </c>
      <c r="E55" s="37"/>
      <c r="F55" s="37">
        <f t="shared" ref="F55" si="3">SUM(F28+F32+F38+F44+F45+F49+F50+F51+F53+F54)</f>
        <v>105625.61999999997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40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2">
        <v>31</v>
      </c>
      <c r="B70" s="54" t="s">
        <v>37</v>
      </c>
      <c r="C70" s="56" t="s">
        <v>38</v>
      </c>
      <c r="D70" s="40"/>
      <c r="E70" s="40"/>
      <c r="F70" s="56"/>
    </row>
    <row r="71" spans="1:6" ht="15.75" x14ac:dyDescent="0.25">
      <c r="A71" s="53"/>
      <c r="B71" s="55"/>
      <c r="C71" s="57"/>
      <c r="D71" s="41"/>
      <c r="E71" s="41"/>
      <c r="F71" s="57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40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2">
        <v>31</v>
      </c>
      <c r="B85" s="54" t="s">
        <v>37</v>
      </c>
      <c r="C85" s="56" t="s">
        <v>38</v>
      </c>
      <c r="D85" s="40"/>
      <c r="E85" s="40"/>
      <c r="F85" s="56"/>
    </row>
    <row r="86" spans="1:6" ht="15.75" x14ac:dyDescent="0.25">
      <c r="A86" s="53"/>
      <c r="B86" s="55"/>
      <c r="C86" s="57"/>
      <c r="D86" s="41"/>
      <c r="E86" s="41"/>
      <c r="F86" s="57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40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2">
        <v>31</v>
      </c>
      <c r="B100" s="54" t="s">
        <v>37</v>
      </c>
      <c r="C100" s="56" t="s">
        <v>38</v>
      </c>
      <c r="D100" s="40"/>
      <c r="E100" s="40"/>
      <c r="F100" s="56"/>
    </row>
    <row r="101" spans="1:6" ht="15.75" x14ac:dyDescent="0.25">
      <c r="A101" s="53"/>
      <c r="B101" s="55"/>
      <c r="C101" s="57"/>
      <c r="D101" s="41"/>
      <c r="E101" s="41"/>
      <c r="F101" s="57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40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2">
        <v>31</v>
      </c>
      <c r="B115" s="54" t="s">
        <v>37</v>
      </c>
      <c r="C115" s="56" t="s">
        <v>38</v>
      </c>
      <c r="D115" s="40"/>
      <c r="E115" s="40"/>
      <c r="F115" s="56"/>
    </row>
    <row r="116" spans="1:6" ht="15.75" x14ac:dyDescent="0.25">
      <c r="A116" s="53"/>
      <c r="B116" s="55"/>
      <c r="C116" s="57"/>
      <c r="D116" s="41"/>
      <c r="E116" s="41"/>
      <c r="F116" s="57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40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2">
        <v>31</v>
      </c>
      <c r="B130" s="54" t="s">
        <v>37</v>
      </c>
      <c r="C130" s="56" t="s">
        <v>38</v>
      </c>
      <c r="D130" s="40"/>
      <c r="E130" s="40"/>
      <c r="F130" s="56"/>
    </row>
    <row r="131" spans="1:6" ht="15.75" x14ac:dyDescent="0.25">
      <c r="A131" s="53"/>
      <c r="B131" s="55"/>
      <c r="C131" s="57"/>
      <c r="D131" s="41"/>
      <c r="E131" s="41"/>
      <c r="F131" s="57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6" workbookViewId="0">
      <selection activeCell="F18" sqref="F18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126</v>
      </c>
      <c r="B1" s="51"/>
      <c r="C1" s="51"/>
      <c r="D1" s="51"/>
      <c r="E1" s="51"/>
      <c r="F1" s="51"/>
      <c r="G1" s="46">
        <v>528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2" t="s">
        <v>1</v>
      </c>
      <c r="C6" s="2" t="s">
        <v>2</v>
      </c>
      <c r="D6" s="2"/>
      <c r="E6" s="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2" t="s">
        <v>1</v>
      </c>
      <c r="C10" s="2" t="s">
        <v>2</v>
      </c>
      <c r="D10" s="2"/>
      <c r="E10" s="2"/>
      <c r="F10" s="1" t="s">
        <v>3</v>
      </c>
    </row>
    <row r="11" spans="1:7" ht="15.75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11236.36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51828.480000000003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45253.36</v>
      </c>
    </row>
    <row r="17" spans="1:6" ht="35.25" customHeight="1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45253.36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45253.36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-6575.1200000000026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17811.480000000003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0</v>
      </c>
      <c r="E28" s="35">
        <f>SUM(G1)</f>
        <v>528</v>
      </c>
      <c r="F28" s="36">
        <f>SUM(E28*D28*12)</f>
        <v>0</v>
      </c>
    </row>
    <row r="29" spans="1:6" ht="18.75" x14ac:dyDescent="0.3">
      <c r="A29" s="3"/>
      <c r="B29" s="18" t="s">
        <v>89</v>
      </c>
      <c r="C29" s="6" t="s">
        <v>10</v>
      </c>
      <c r="D29" s="29">
        <v>0</v>
      </c>
      <c r="E29" s="35">
        <f>SUM(E28)</f>
        <v>528</v>
      </c>
      <c r="F29" s="36">
        <f t="shared" ref="F29:F54" si="0">SUM(E29*D29*12)</f>
        <v>0</v>
      </c>
    </row>
    <row r="30" spans="1:6" ht="18.75" x14ac:dyDescent="0.3">
      <c r="A30" s="3"/>
      <c r="B30" s="18" t="s">
        <v>90</v>
      </c>
      <c r="C30" s="6" t="s">
        <v>10</v>
      </c>
      <c r="D30" s="29">
        <v>0</v>
      </c>
      <c r="E30" s="35">
        <f t="shared" ref="E30:E54" si="1">SUM(E29)</f>
        <v>528</v>
      </c>
      <c r="F30" s="36">
        <f t="shared" si="0"/>
        <v>0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528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</v>
      </c>
      <c r="E32" s="35">
        <f t="shared" si="1"/>
        <v>528</v>
      </c>
      <c r="F32" s="36">
        <f t="shared" si="0"/>
        <v>0</v>
      </c>
    </row>
    <row r="33" spans="1:6" ht="18.75" x14ac:dyDescent="0.3">
      <c r="A33" s="22"/>
      <c r="B33" s="18" t="s">
        <v>94</v>
      </c>
      <c r="C33" s="6" t="s">
        <v>10</v>
      </c>
      <c r="D33" s="29">
        <v>0</v>
      </c>
      <c r="E33" s="35">
        <f t="shared" si="1"/>
        <v>528</v>
      </c>
      <c r="F33" s="36">
        <f t="shared" si="0"/>
        <v>0</v>
      </c>
    </row>
    <row r="34" spans="1:6" ht="18.75" x14ac:dyDescent="0.3">
      <c r="A34" s="22"/>
      <c r="B34" s="18" t="s">
        <v>95</v>
      </c>
      <c r="C34" s="6" t="s">
        <v>10</v>
      </c>
      <c r="D34" s="29">
        <v>0</v>
      </c>
      <c r="E34" s="35">
        <f t="shared" si="1"/>
        <v>528</v>
      </c>
      <c r="F34" s="36">
        <f t="shared" si="0"/>
        <v>0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528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528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f t="shared" si="1"/>
        <v>528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0</v>
      </c>
      <c r="E38" s="35">
        <f t="shared" si="1"/>
        <v>528</v>
      </c>
      <c r="F38" s="36">
        <f t="shared" si="0"/>
        <v>0</v>
      </c>
    </row>
    <row r="39" spans="1:6" ht="18.75" x14ac:dyDescent="0.3">
      <c r="A39" s="22"/>
      <c r="B39" s="18" t="s">
        <v>101</v>
      </c>
      <c r="C39" s="6" t="s">
        <v>10</v>
      </c>
      <c r="D39" s="31">
        <v>0</v>
      </c>
      <c r="E39" s="35">
        <f t="shared" si="1"/>
        <v>528</v>
      </c>
      <c r="F39" s="36">
        <f t="shared" si="0"/>
        <v>0</v>
      </c>
    </row>
    <row r="40" spans="1:6" ht="18.75" x14ac:dyDescent="0.3">
      <c r="A40" s="22"/>
      <c r="B40" s="18" t="s">
        <v>102</v>
      </c>
      <c r="C40" s="6" t="s">
        <v>10</v>
      </c>
      <c r="D40" s="31">
        <v>0</v>
      </c>
      <c r="E40" s="35">
        <f t="shared" si="1"/>
        <v>528</v>
      </c>
      <c r="F40" s="36">
        <f t="shared" si="0"/>
        <v>0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528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</v>
      </c>
      <c r="E42" s="35">
        <f t="shared" si="1"/>
        <v>528</v>
      </c>
      <c r="F42" s="36">
        <f t="shared" si="0"/>
        <v>0</v>
      </c>
    </row>
    <row r="43" spans="1:6" ht="18.75" x14ac:dyDescent="0.3">
      <c r="A43" s="22"/>
      <c r="B43" s="18" t="s">
        <v>105</v>
      </c>
      <c r="C43" s="6" t="s">
        <v>10</v>
      </c>
      <c r="D43" s="31">
        <v>0</v>
      </c>
      <c r="E43" s="35">
        <f t="shared" si="1"/>
        <v>528</v>
      </c>
      <c r="F43" s="36">
        <f t="shared" si="0"/>
        <v>0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528</v>
      </c>
      <c r="F44" s="36">
        <f t="shared" si="0"/>
        <v>17550.72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0.94</v>
      </c>
      <c r="E45" s="35">
        <f t="shared" si="1"/>
        <v>528</v>
      </c>
      <c r="F45" s="36">
        <f t="shared" si="0"/>
        <v>5955.84</v>
      </c>
    </row>
    <row r="46" spans="1:6" ht="18.75" x14ac:dyDescent="0.3">
      <c r="A46" s="22"/>
      <c r="B46" s="18" t="s">
        <v>110</v>
      </c>
      <c r="C46" s="1" t="s">
        <v>10</v>
      </c>
      <c r="D46" s="31">
        <v>0</v>
      </c>
      <c r="E46" s="35">
        <f t="shared" si="1"/>
        <v>528</v>
      </c>
      <c r="F46" s="36">
        <f t="shared" si="0"/>
        <v>0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528</v>
      </c>
      <c r="F47" s="36">
        <f t="shared" si="0"/>
        <v>5955.84</v>
      </c>
    </row>
    <row r="48" spans="1:6" ht="18.75" x14ac:dyDescent="0.3">
      <c r="A48" s="22"/>
      <c r="B48" s="18" t="s">
        <v>112</v>
      </c>
      <c r="C48" s="1" t="s">
        <v>10</v>
      </c>
      <c r="D48" s="31">
        <v>0</v>
      </c>
      <c r="E48" s="35">
        <f t="shared" si="1"/>
        <v>528</v>
      </c>
      <c r="F48" s="36">
        <f t="shared" si="0"/>
        <v>0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528</v>
      </c>
      <c r="F49" s="36">
        <f t="shared" si="0"/>
        <v>11594.880000000001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528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528</v>
      </c>
      <c r="F51" s="36">
        <f t="shared" si="0"/>
        <v>1140.48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528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528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528</v>
      </c>
      <c r="F54" s="36">
        <f t="shared" si="0"/>
        <v>15586.559999999998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8.18</v>
      </c>
      <c r="E55" s="37"/>
      <c r="F55" s="37">
        <f t="shared" ref="F55" si="3">SUM(F28+F32+F38+F44+F45+F49+F50+F51+F53+F54)</f>
        <v>51828.480000000003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15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2">
        <v>31</v>
      </c>
      <c r="B70" s="54" t="s">
        <v>37</v>
      </c>
      <c r="C70" s="56" t="s">
        <v>38</v>
      </c>
      <c r="D70" s="15"/>
      <c r="E70" s="15"/>
      <c r="F70" s="56"/>
    </row>
    <row r="71" spans="1:6" ht="15.75" x14ac:dyDescent="0.25">
      <c r="A71" s="53"/>
      <c r="B71" s="55"/>
      <c r="C71" s="57"/>
      <c r="D71" s="26"/>
      <c r="E71" s="26"/>
      <c r="F71" s="57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15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2">
        <v>31</v>
      </c>
      <c r="B85" s="54" t="s">
        <v>37</v>
      </c>
      <c r="C85" s="56" t="s">
        <v>38</v>
      </c>
      <c r="D85" s="15"/>
      <c r="E85" s="15"/>
      <c r="F85" s="56"/>
    </row>
    <row r="86" spans="1:6" ht="15.75" x14ac:dyDescent="0.25">
      <c r="A86" s="53"/>
      <c r="B86" s="55"/>
      <c r="C86" s="57"/>
      <c r="D86" s="26"/>
      <c r="E86" s="26"/>
      <c r="F86" s="57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15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2">
        <v>31</v>
      </c>
      <c r="B100" s="54" t="s">
        <v>37</v>
      </c>
      <c r="C100" s="56" t="s">
        <v>38</v>
      </c>
      <c r="D100" s="15"/>
      <c r="E100" s="15"/>
      <c r="F100" s="56"/>
    </row>
    <row r="101" spans="1:6" ht="15.75" x14ac:dyDescent="0.25">
      <c r="A101" s="53"/>
      <c r="B101" s="55"/>
      <c r="C101" s="57"/>
      <c r="D101" s="26"/>
      <c r="E101" s="26"/>
      <c r="F101" s="57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15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2">
        <v>31</v>
      </c>
      <c r="B115" s="54" t="s">
        <v>37</v>
      </c>
      <c r="C115" s="56" t="s">
        <v>38</v>
      </c>
      <c r="D115" s="15"/>
      <c r="E115" s="15"/>
      <c r="F115" s="56"/>
    </row>
    <row r="116" spans="1:6" ht="15.75" x14ac:dyDescent="0.25">
      <c r="A116" s="53"/>
      <c r="B116" s="55"/>
      <c r="C116" s="57"/>
      <c r="D116" s="26"/>
      <c r="E116" s="26"/>
      <c r="F116" s="57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15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2">
        <v>31</v>
      </c>
      <c r="B130" s="54" t="s">
        <v>37</v>
      </c>
      <c r="C130" s="56" t="s">
        <v>38</v>
      </c>
      <c r="D130" s="15"/>
      <c r="E130" s="15"/>
      <c r="F130" s="56"/>
    </row>
    <row r="131" spans="1:6" ht="15.75" x14ac:dyDescent="0.25">
      <c r="A131" s="53"/>
      <c r="B131" s="55"/>
      <c r="C131" s="57"/>
      <c r="D131" s="26"/>
      <c r="E131" s="26"/>
      <c r="F131" s="57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workbookViewId="0">
      <selection activeCell="F48" sqref="F48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131</v>
      </c>
      <c r="B1" s="51"/>
      <c r="C1" s="51"/>
      <c r="D1" s="51"/>
      <c r="E1" s="51"/>
      <c r="F1" s="51"/>
      <c r="G1" s="46">
        <v>587.4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5" t="s">
        <v>1</v>
      </c>
      <c r="C6" s="45" t="s">
        <v>2</v>
      </c>
      <c r="D6" s="45"/>
      <c r="E6" s="45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45" t="s">
        <v>1</v>
      </c>
      <c r="C10" s="45" t="s">
        <v>2</v>
      </c>
      <c r="D10" s="45"/>
      <c r="E10" s="45"/>
      <c r="F10" s="1" t="s">
        <v>3</v>
      </c>
    </row>
    <row r="11" spans="1:7" ht="15.75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98606.19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122085.21599999999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176553.12479999999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f>SUM(F15+F14)*80%</f>
        <v>176553.12479999999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38">
        <f>F13+F16</f>
        <v>176553.12479999999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50">
        <f>F22-F55</f>
        <v>54467.908800000005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44138.281199999998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587.4</v>
      </c>
      <c r="F28" s="36">
        <f>SUM(E28*D28*12)</f>
        <v>31860.576000000001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587.4</v>
      </c>
      <c r="F29" s="36">
        <f t="shared" ref="F29:F54" si="0">SUM(E29*D29*12)</f>
        <v>21075.912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587.4</v>
      </c>
      <c r="F30" s="36">
        <f t="shared" si="0"/>
        <v>10784.664000000001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587.4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0.77</v>
      </c>
      <c r="E32" s="35">
        <f t="shared" si="1"/>
        <v>587.4</v>
      </c>
      <c r="F32" s="36">
        <f t="shared" si="0"/>
        <v>5427.576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587.4</v>
      </c>
      <c r="F33" s="36">
        <f t="shared" si="0"/>
        <v>916.34399999999994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587.4</v>
      </c>
      <c r="F34" s="36">
        <f t="shared" si="0"/>
        <v>1903.1760000000002</v>
      </c>
    </row>
    <row r="35" spans="1:6" ht="18.75" x14ac:dyDescent="0.3">
      <c r="A35" s="22"/>
      <c r="B35" s="18" t="s">
        <v>96</v>
      </c>
      <c r="C35" s="1" t="s">
        <v>10</v>
      </c>
      <c r="D35" s="31">
        <v>0.12</v>
      </c>
      <c r="E35" s="35">
        <f t="shared" si="1"/>
        <v>587.4</v>
      </c>
      <c r="F35" s="36">
        <f t="shared" si="0"/>
        <v>845.85599999999999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587.4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0.25</v>
      </c>
      <c r="E37" s="35">
        <f t="shared" si="1"/>
        <v>587.4</v>
      </c>
      <c r="F37" s="36">
        <f t="shared" si="0"/>
        <v>1762.1999999999998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587.4</v>
      </c>
      <c r="F38" s="36">
        <f t="shared" si="0"/>
        <v>9374.9039999999986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587.4</v>
      </c>
      <c r="F39" s="36">
        <f t="shared" si="0"/>
        <v>6202.9440000000004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587.4</v>
      </c>
      <c r="F40" s="36">
        <f t="shared" si="0"/>
        <v>1339.2719999999999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587.4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587.4</v>
      </c>
      <c r="F42" s="36">
        <f t="shared" si="0"/>
        <v>1339.2719999999999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587.4</v>
      </c>
      <c r="F43" s="36">
        <f t="shared" si="0"/>
        <v>493.41600000000005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587.4</v>
      </c>
      <c r="F44" s="36">
        <f t="shared" si="0"/>
        <v>19525.175999999999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587.4</v>
      </c>
      <c r="F45" s="36">
        <f t="shared" si="0"/>
        <v>24388.847999999998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587.4</v>
      </c>
      <c r="F46" s="36">
        <f t="shared" si="0"/>
        <v>15789.312000000002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587.4</v>
      </c>
      <c r="F47" s="36">
        <f t="shared" si="0"/>
        <v>6625.8719999999994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587.4</v>
      </c>
      <c r="F48" s="36">
        <f t="shared" si="0"/>
        <v>1973.6640000000002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587.4</v>
      </c>
      <c r="F49" s="36">
        <f t="shared" si="0"/>
        <v>12899.304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587.4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587.4</v>
      </c>
      <c r="F51" s="36">
        <f t="shared" si="0"/>
        <v>1268.7839999999999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587.4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587.4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587.4</v>
      </c>
      <c r="F54" s="36">
        <f t="shared" si="0"/>
        <v>17340.047999999999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17.32</v>
      </c>
      <c r="E55" s="37"/>
      <c r="F55" s="37">
        <f t="shared" ref="F55" si="3">SUM(F28+F32+F38+F44+F45+F49+F50+F51+F53+F54)</f>
        <v>122085.21599999999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43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2">
        <v>31</v>
      </c>
      <c r="B70" s="54" t="s">
        <v>37</v>
      </c>
      <c r="C70" s="56" t="s">
        <v>38</v>
      </c>
      <c r="D70" s="43"/>
      <c r="E70" s="43"/>
      <c r="F70" s="56"/>
    </row>
    <row r="71" spans="1:6" ht="15.75" x14ac:dyDescent="0.25">
      <c r="A71" s="53"/>
      <c r="B71" s="55"/>
      <c r="C71" s="57"/>
      <c r="D71" s="44"/>
      <c r="E71" s="44"/>
      <c r="F71" s="57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43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2">
        <v>31</v>
      </c>
      <c r="B85" s="54" t="s">
        <v>37</v>
      </c>
      <c r="C85" s="56" t="s">
        <v>38</v>
      </c>
      <c r="D85" s="43"/>
      <c r="E85" s="43"/>
      <c r="F85" s="56"/>
    </row>
    <row r="86" spans="1:6" ht="15.75" x14ac:dyDescent="0.25">
      <c r="A86" s="53"/>
      <c r="B86" s="55"/>
      <c r="C86" s="57"/>
      <c r="D86" s="44"/>
      <c r="E86" s="44"/>
      <c r="F86" s="57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43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2">
        <v>31</v>
      </c>
      <c r="B100" s="54" t="s">
        <v>37</v>
      </c>
      <c r="C100" s="56" t="s">
        <v>38</v>
      </c>
      <c r="D100" s="43"/>
      <c r="E100" s="43"/>
      <c r="F100" s="56"/>
    </row>
    <row r="101" spans="1:6" ht="15.75" x14ac:dyDescent="0.25">
      <c r="A101" s="53"/>
      <c r="B101" s="55"/>
      <c r="C101" s="57"/>
      <c r="D101" s="44"/>
      <c r="E101" s="44"/>
      <c r="F101" s="57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43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2">
        <v>31</v>
      </c>
      <c r="B115" s="54" t="s">
        <v>37</v>
      </c>
      <c r="C115" s="56" t="s">
        <v>38</v>
      </c>
      <c r="D115" s="43"/>
      <c r="E115" s="43"/>
      <c r="F115" s="56"/>
    </row>
    <row r="116" spans="1:6" ht="15.75" x14ac:dyDescent="0.25">
      <c r="A116" s="53"/>
      <c r="B116" s="55"/>
      <c r="C116" s="57"/>
      <c r="D116" s="44"/>
      <c r="E116" s="44"/>
      <c r="F116" s="57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43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2">
        <v>31</v>
      </c>
      <c r="B130" s="54" t="s">
        <v>37</v>
      </c>
      <c r="C130" s="56" t="s">
        <v>38</v>
      </c>
      <c r="D130" s="43"/>
      <c r="E130" s="43"/>
      <c r="F130" s="56"/>
    </row>
    <row r="131" spans="1:6" ht="15.75" x14ac:dyDescent="0.25">
      <c r="A131" s="53"/>
      <c r="B131" s="55"/>
      <c r="C131" s="57"/>
      <c r="D131" s="44"/>
      <c r="E131" s="44"/>
      <c r="F131" s="57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activeCell="D50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132</v>
      </c>
      <c r="B1" s="51"/>
      <c r="C1" s="51"/>
      <c r="D1" s="51"/>
      <c r="E1" s="51"/>
      <c r="F1" s="51"/>
      <c r="G1" s="46">
        <v>1980.1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41398.17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411543.98399999994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362353.72319999995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f>SUM(F15+F14)*80%</f>
        <v>362353.72319999995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38">
        <f>F13+F16</f>
        <v>362353.72319999995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50">
        <f>F22-F55</f>
        <v>-49190.260799999989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90588.430799999973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1980.1</v>
      </c>
      <c r="F28" s="36">
        <f>SUM(E28*D28*12)</f>
        <v>107400.624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1980.1</v>
      </c>
      <c r="F29" s="36">
        <f t="shared" ref="F29:F54" si="0">SUM(E29*D29*12)</f>
        <v>71045.987999999998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1980.1</v>
      </c>
      <c r="F30" s="36">
        <f t="shared" si="0"/>
        <v>36354.635999999999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1980.1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0.77</v>
      </c>
      <c r="E32" s="35">
        <f t="shared" si="1"/>
        <v>1980.1</v>
      </c>
      <c r="F32" s="36">
        <f t="shared" si="0"/>
        <v>18296.124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1980.1</v>
      </c>
      <c r="F33" s="36">
        <f t="shared" si="0"/>
        <v>3088.9560000000001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1980.1</v>
      </c>
      <c r="F34" s="36">
        <f t="shared" si="0"/>
        <v>6415.5240000000013</v>
      </c>
    </row>
    <row r="35" spans="1:6" ht="18.75" x14ac:dyDescent="0.3">
      <c r="A35" s="22"/>
      <c r="B35" s="18" t="s">
        <v>96</v>
      </c>
      <c r="C35" s="1" t="s">
        <v>10</v>
      </c>
      <c r="D35" s="31">
        <v>0.12</v>
      </c>
      <c r="E35" s="35">
        <f t="shared" si="1"/>
        <v>1980.1</v>
      </c>
      <c r="F35" s="36">
        <f t="shared" si="0"/>
        <v>2851.3439999999996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1980.1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0.25</v>
      </c>
      <c r="E37" s="35">
        <f t="shared" si="1"/>
        <v>1980.1</v>
      </c>
      <c r="F37" s="36">
        <f t="shared" si="0"/>
        <v>5940.2999999999993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1980.1</v>
      </c>
      <c r="F38" s="36">
        <f t="shared" si="0"/>
        <v>31602.396000000001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1980.1</v>
      </c>
      <c r="F39" s="36">
        <f t="shared" si="0"/>
        <v>20909.856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1980.1</v>
      </c>
      <c r="F40" s="36">
        <f t="shared" si="0"/>
        <v>4514.6279999999997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1980.1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1980.1</v>
      </c>
      <c r="F42" s="36">
        <f t="shared" si="0"/>
        <v>4514.6279999999997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1980.1</v>
      </c>
      <c r="F43" s="36">
        <f t="shared" si="0"/>
        <v>1663.2840000000001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1980.1</v>
      </c>
      <c r="F44" s="36">
        <f t="shared" si="0"/>
        <v>65818.52399999999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1980.1</v>
      </c>
      <c r="F45" s="36">
        <f t="shared" si="0"/>
        <v>82213.751999999993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1980.1</v>
      </c>
      <c r="F46" s="36">
        <f t="shared" si="0"/>
        <v>53225.088000000003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1980.1</v>
      </c>
      <c r="F47" s="36">
        <f t="shared" si="0"/>
        <v>22335.527999999998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1980.1</v>
      </c>
      <c r="F48" s="36">
        <f t="shared" si="0"/>
        <v>6653.1360000000004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1980.1</v>
      </c>
      <c r="F49" s="36">
        <f t="shared" si="0"/>
        <v>43482.995999999999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1980.1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1980.1</v>
      </c>
      <c r="F51" s="36">
        <f t="shared" si="0"/>
        <v>4277.0159999999996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1980.1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1980.1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1980.1</v>
      </c>
      <c r="F54" s="36">
        <f t="shared" si="0"/>
        <v>58452.551999999996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17.32</v>
      </c>
      <c r="E55" s="37"/>
      <c r="F55" s="37">
        <f t="shared" ref="F55" si="3">SUM(F28+F32+F38+F44+F45+F49+F50+F51+F53+F54)</f>
        <v>411543.98399999994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47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2">
        <v>31</v>
      </c>
      <c r="B70" s="54" t="s">
        <v>37</v>
      </c>
      <c r="C70" s="56" t="s">
        <v>38</v>
      </c>
      <c r="D70" s="47"/>
      <c r="E70" s="47"/>
      <c r="F70" s="56"/>
    </row>
    <row r="71" spans="1:6" ht="15.75" x14ac:dyDescent="0.25">
      <c r="A71" s="53"/>
      <c r="B71" s="55"/>
      <c r="C71" s="57"/>
      <c r="D71" s="48"/>
      <c r="E71" s="48"/>
      <c r="F71" s="57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47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2">
        <v>31</v>
      </c>
      <c r="B85" s="54" t="s">
        <v>37</v>
      </c>
      <c r="C85" s="56" t="s">
        <v>38</v>
      </c>
      <c r="D85" s="47"/>
      <c r="E85" s="47"/>
      <c r="F85" s="56"/>
    </row>
    <row r="86" spans="1:6" ht="15.75" x14ac:dyDescent="0.25">
      <c r="A86" s="53"/>
      <c r="B86" s="55"/>
      <c r="C86" s="57"/>
      <c r="D86" s="48"/>
      <c r="E86" s="48"/>
      <c r="F86" s="57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47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2">
        <v>31</v>
      </c>
      <c r="B100" s="54" t="s">
        <v>37</v>
      </c>
      <c r="C100" s="56" t="s">
        <v>38</v>
      </c>
      <c r="D100" s="47"/>
      <c r="E100" s="47"/>
      <c r="F100" s="56"/>
    </row>
    <row r="101" spans="1:6" ht="15.75" x14ac:dyDescent="0.25">
      <c r="A101" s="53"/>
      <c r="B101" s="55"/>
      <c r="C101" s="57"/>
      <c r="D101" s="48"/>
      <c r="E101" s="48"/>
      <c r="F101" s="57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47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2">
        <v>31</v>
      </c>
      <c r="B115" s="54" t="s">
        <v>37</v>
      </c>
      <c r="C115" s="56" t="s">
        <v>38</v>
      </c>
      <c r="D115" s="47"/>
      <c r="E115" s="47"/>
      <c r="F115" s="56"/>
    </row>
    <row r="116" spans="1:6" ht="15.75" x14ac:dyDescent="0.25">
      <c r="A116" s="53"/>
      <c r="B116" s="55"/>
      <c r="C116" s="57"/>
      <c r="D116" s="48"/>
      <c r="E116" s="48"/>
      <c r="F116" s="57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47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2">
        <v>31</v>
      </c>
      <c r="B130" s="54" t="s">
        <v>37</v>
      </c>
      <c r="C130" s="56" t="s">
        <v>38</v>
      </c>
      <c r="D130" s="47"/>
      <c r="E130" s="47"/>
      <c r="F130" s="56"/>
    </row>
    <row r="131" spans="1:6" ht="15.75" x14ac:dyDescent="0.25">
      <c r="A131" s="53"/>
      <c r="B131" s="55"/>
      <c r="C131" s="57"/>
      <c r="D131" s="48"/>
      <c r="E131" s="48"/>
      <c r="F131" s="57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Парковая 6</vt:lpstr>
      <vt:lpstr>6А</vt:lpstr>
      <vt:lpstr>7А</vt:lpstr>
      <vt:lpstr>9</vt:lpstr>
      <vt:lpstr>10</vt:lpstr>
      <vt:lpstr>Парковая 13</vt:lpstr>
      <vt:lpstr>14</vt:lpstr>
      <vt:lpstr>16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2024-06-26T09:45:09Z</dcterms:modified>
</cp:coreProperties>
</file>