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21" sheetId="21" r:id="rId1"/>
  </sheets>
  <calcPr calcId="152511"/>
</workbook>
</file>

<file path=xl/calcChain.xml><?xml version="1.0" encoding="utf-8"?>
<calcChain xmlns="http://schemas.openxmlformats.org/spreadsheetml/2006/main">
  <c r="F29" i="21" l="1"/>
  <c r="F30" i="21"/>
  <c r="F31" i="21"/>
  <c r="F32" i="21"/>
  <c r="F33" i="21"/>
  <c r="F34" i="21"/>
  <c r="F35" i="21"/>
  <c r="F36" i="21"/>
  <c r="F37" i="21"/>
  <c r="F38" i="21"/>
  <c r="F39" i="21"/>
  <c r="F40" i="21"/>
  <c r="F41" i="21"/>
  <c r="F42" i="21"/>
  <c r="F43" i="21"/>
  <c r="F44" i="21"/>
  <c r="F45" i="21"/>
  <c r="F46" i="21"/>
  <c r="F47" i="21"/>
  <c r="F48" i="21"/>
  <c r="F49" i="21"/>
  <c r="F50" i="21"/>
  <c r="F51" i="21"/>
  <c r="F52" i="21"/>
  <c r="F53" i="21"/>
  <c r="F54" i="21"/>
  <c r="F28" i="21"/>
  <c r="D45" i="21" l="1"/>
  <c r="D38" i="21"/>
  <c r="D32" i="21"/>
  <c r="D28" i="21"/>
  <c r="D55" i="21" l="1"/>
  <c r="E29" i="21"/>
  <c r="E30" i="21" s="1"/>
  <c r="E28" i="21"/>
  <c r="E31" i="21" l="1"/>
  <c r="E32" i="21" l="1"/>
  <c r="E33" i="21" l="1"/>
  <c r="E34" i="21" l="1"/>
  <c r="E35" i="21" l="1"/>
  <c r="E36" i="21" l="1"/>
  <c r="E37" i="21" l="1"/>
  <c r="E38" i="21" l="1"/>
  <c r="E39" i="21" l="1"/>
  <c r="E40" i="21" l="1"/>
  <c r="E41" i="21" l="1"/>
  <c r="E42" i="21" l="1"/>
  <c r="E43" i="21" l="1"/>
  <c r="E44" i="21" l="1"/>
  <c r="E45" i="21" l="1"/>
  <c r="E46" i="21" l="1"/>
  <c r="E47" i="21" l="1"/>
  <c r="E48" i="21" l="1"/>
  <c r="E49" i="21" l="1"/>
  <c r="E50" i="21" l="1"/>
  <c r="E51" i="21" l="1"/>
  <c r="E52" i="21" l="1"/>
  <c r="E53" i="21" l="1"/>
  <c r="E54" i="21" l="1"/>
  <c r="F55" i="21" l="1"/>
  <c r="F15" i="21" s="1"/>
  <c r="F16" i="21" s="1"/>
  <c r="F22" i="21" l="1"/>
  <c r="F24" i="21" s="1"/>
  <c r="F17" i="21"/>
</calcChain>
</file>

<file path=xl/sharedStrings.xml><?xml version="1.0" encoding="utf-8"?>
<sst xmlns="http://schemas.openxmlformats.org/spreadsheetml/2006/main" count="320" uniqueCount="126">
  <si>
    <t>№п/п</t>
  </si>
  <si>
    <t>Наименование параметра</t>
  </si>
  <si>
    <t>Единица измерения</t>
  </si>
  <si>
    <t>Значение</t>
  </si>
  <si>
    <t>Дата заполнения/ внесения изменений</t>
  </si>
  <si>
    <t>-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</si>
  <si>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</si>
  <si>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</si>
  <si>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 в многоквартирном доме</t>
  </si>
  <si>
    <t>Авансовые платежи потребителей (на начало периода)</t>
  </si>
  <si>
    <t>руб.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</si>
  <si>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</si>
  <si>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</si>
  <si>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ремонту, в том числе:</t>
  </si>
  <si>
    <t>Получено денежных средств, в том числе</t>
  </si>
  <si>
    <t>— денежных средств от собственников/нанимателей помещений</t>
  </si>
  <si>
    <t>— целевых взносов от собственников/нанимателей помещений</t>
  </si>
  <si>
    <t>— субсидий</t>
  </si>
  <si>
    <t>— денежных средств от использования общего имущества</t>
  </si>
  <si>
    <t>— прочие поступления</t>
  </si>
  <si>
    <t>Всего денежных средств с учетом остатков</t>
  </si>
  <si>
    <t>Авансовые платежи потребителей (на конец периода)</t>
  </si>
  <si>
    <t>Переходящие остатки денежных средств (на конец периода)</t>
  </si>
  <si>
    <t>Задолженность потребителей (на конец периода)</t>
  </si>
  <si>
    <t>Наименование работ (услуг)</t>
  </si>
  <si>
    <t>Годовая фактическая стоимость работ (услуг) руб.</t>
  </si>
  <si>
    <t>ИТОГО</t>
  </si>
  <si>
    <t>Информация о наличии претензий по качеству выполненных работ (ока-занных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</si>
  <si>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</si>
  <si>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</si>
  <si>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</si>
  <si>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</si>
  <si>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Информация о предоставленных коммунальных услугах (заполняется по каждой коммунальной услуге)*</t>
  </si>
  <si>
    <t>Вид коммунальной услуги</t>
  </si>
  <si>
    <t>—</t>
  </si>
  <si>
    <t>Отопление</t>
  </si>
  <si>
    <t>ГКал</t>
  </si>
  <si>
    <t>Общий объем потребления</t>
  </si>
  <si>
    <t>нат.показ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</si>
  <si>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</si>
  <si>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</si>
  <si>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</si>
  <si>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(поставщиками) коммунального ресурса</t>
  </si>
  <si>
    <t>Оплачено поставщику (поставщикам) коммунального ресурса</t>
  </si>
  <si>
    <t>Задолженность перед поставщиком (поставщиками) коммунального ресурса</t>
  </si>
  <si>
    <t>Размер пени и штрафов, уплаченных поставщику (поставщикам) коммунального ресурса</t>
  </si>
  <si>
    <t>ед.</t>
  </si>
  <si>
    <t>Холодное водоснабжение</t>
  </si>
  <si>
    <t>м3</t>
  </si>
  <si>
    <t>Горячее водоснабжение</t>
  </si>
  <si>
    <t>Водоотведение</t>
  </si>
  <si>
    <t>Электроэнергия</t>
  </si>
  <si>
    <t>кВт.ч</t>
  </si>
  <si>
    <t>Информация о ведении претензионно-исковой работы в отношении по-требителей-должников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</si>
  <si>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</si>
  <si>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</si>
  <si>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</si>
  <si>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</si>
  <si>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</si>
  <si>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</si>
  <si>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</si>
  <si>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</si>
  <si>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</si>
  <si>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</si>
  <si>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</si>
  <si>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</si>
  <si>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</si>
  <si>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</si>
  <si>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</si>
  <si>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</si>
  <si>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</si>
  <si>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</si>
  <si>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</si>
  <si>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</si>
  <si>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</si>
  <si>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</si>
  <si>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</si>
  <si>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</si>
  <si>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</si>
  <si>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</si>
  <si>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</si>
  <si>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</si>
  <si>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</si>
  <si>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</si>
  <si>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</si>
  <si>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43</t>
  </si>
  <si>
    <t>44</t>
  </si>
  <si>
    <t>45</t>
  </si>
  <si>
    <t>Ремонт общего имущества многоквартирного дома:, в т.ч.</t>
  </si>
  <si>
    <t>конструктивных элементов</t>
  </si>
  <si>
    <t>инженерного оборудования</t>
  </si>
  <si>
    <t>Содержание общего имущества многоквартирного дома:</t>
  </si>
  <si>
    <t>3.1.</t>
  </si>
  <si>
    <t>Содержание конструктивных элементов</t>
  </si>
  <si>
    <t xml:space="preserve"> - стен, фасадов, оконных и дверных заполнений</t>
  </si>
  <si>
    <t xml:space="preserve"> - кровли</t>
  </si>
  <si>
    <t xml:space="preserve"> - водостоков</t>
  </si>
  <si>
    <t xml:space="preserve"> - утепление выгребных ям</t>
  </si>
  <si>
    <t xml:space="preserve"> - содержание подвалов (дезинсекция, дератизация), уборка мусора</t>
  </si>
  <si>
    <t>3.2.</t>
  </si>
  <si>
    <t>Техническое содержание общих коммуникаций:</t>
  </si>
  <si>
    <t xml:space="preserve"> - центрального отопления</t>
  </si>
  <si>
    <t xml:space="preserve"> - водоснабжения</t>
  </si>
  <si>
    <t xml:space="preserve"> - горячего водоснабжения</t>
  </si>
  <si>
    <t xml:space="preserve"> - канализации</t>
  </si>
  <si>
    <t xml:space="preserve"> - электроснабжения</t>
  </si>
  <si>
    <t>3.3.</t>
  </si>
  <si>
    <t>Содержание аварийно-ремонтной службы</t>
  </si>
  <si>
    <t>3.4.</t>
  </si>
  <si>
    <t>Уборка придомовой территории, в т.ч.:</t>
  </si>
  <si>
    <t xml:space="preserve"> - содержание дворников</t>
  </si>
  <si>
    <t xml:space="preserve"> - механизированная уборка дворов</t>
  </si>
  <si>
    <t xml:space="preserve"> - подсыпка придомовой территории</t>
  </si>
  <si>
    <t>3.5.</t>
  </si>
  <si>
    <t>Уборка помещений общего пользования</t>
  </si>
  <si>
    <t>3.6.</t>
  </si>
  <si>
    <t>Содержание общедомовых приборов учета (тепловой энергии, горячего водоснабжения)</t>
  </si>
  <si>
    <t>3.7.</t>
  </si>
  <si>
    <t>Содержание мест накопления твердых коммунальных отходов (контейнерных площадок)</t>
  </si>
  <si>
    <t>3.8.</t>
  </si>
  <si>
    <t>Сбор, вывоз жидких бытовых отходов</t>
  </si>
  <si>
    <t>3.9.</t>
  </si>
  <si>
    <t>Содержание и текущий ремонт внутридомового газового оборудования</t>
  </si>
  <si>
    <t>Управление жилым фондом</t>
  </si>
  <si>
    <t>Выполненные работы (оказанные услуги) по содержанию общего имущества и текущему ремонту в отчетном периоде (заполняется по каждому виду работ (услуг))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</si>
  <si>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ул. Карпинского д. 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</si>
</sst>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7" xfId="0" applyNumberFormat="1" applyFont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/>
    </xf>
    <xf numFmtId="0" fontId="2" fillId="0" borderId="8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/>
    </xf>
    <xf numFmtId="0" fontId="3" fillId="0" borderId="7" xfId="0" applyNumberFormat="1" applyFont="1" applyBorder="1" applyAlignment="1">
      <alignment horizontal="left" wrapText="1"/>
    </xf>
    <xf numFmtId="1" fontId="3" fillId="0" borderId="7" xfId="0" applyNumberFormat="1" applyFont="1" applyBorder="1" applyAlignment="1">
      <alignment horizontal="right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 wrapText="1"/>
    </xf>
    <xf numFmtId="0" fontId="5" fillId="0" borderId="11" xfId="0" applyFont="1" applyBorder="1"/>
    <xf numFmtId="0" fontId="4" fillId="0" borderId="11" xfId="0" applyFont="1" applyBorder="1" applyAlignment="1">
      <alignment wrapText="1"/>
    </xf>
    <xf numFmtId="0" fontId="6" fillId="0" borderId="11" xfId="0" applyFont="1" applyBorder="1" applyAlignment="1">
      <alignment horizontal="center"/>
    </xf>
    <xf numFmtId="0" fontId="6" fillId="0" borderId="11" xfId="0" applyFont="1" applyBorder="1"/>
    <xf numFmtId="0" fontId="5" fillId="0" borderId="11" xfId="0" applyFont="1" applyBorder="1" applyAlignment="1">
      <alignment horizontal="center"/>
    </xf>
    <xf numFmtId="0" fontId="6" fillId="0" borderId="11" xfId="0" applyFont="1" applyBorder="1" applyAlignment="1">
      <alignment wrapText="1"/>
    </xf>
    <xf numFmtId="0" fontId="4" fillId="0" borderId="11" xfId="0" applyFont="1" applyBorder="1"/>
    <xf numFmtId="0" fontId="3" fillId="0" borderId="13" xfId="0" applyNumberFormat="1" applyFont="1" applyBorder="1" applyAlignment="1">
      <alignment horizontal="center" vertical="center" wrapText="1"/>
    </xf>
    <xf numFmtId="0" fontId="7" fillId="0" borderId="7" xfId="0" applyNumberFormat="1" applyFont="1" applyBorder="1" applyAlignment="1">
      <alignment horizontal="center" vertical="center" wrapText="1"/>
    </xf>
    <xf numFmtId="2" fontId="4" fillId="0" borderId="11" xfId="0" applyNumberFormat="1" applyFont="1" applyFill="1" applyBorder="1" applyAlignment="1">
      <alignment horizontal="center"/>
    </xf>
    <xf numFmtId="2" fontId="5" fillId="0" borderId="11" xfId="0" applyNumberFormat="1" applyFont="1" applyFill="1" applyBorder="1" applyAlignment="1">
      <alignment horizontal="center"/>
    </xf>
    <xf numFmtId="2" fontId="6" fillId="0" borderId="11" xfId="0" applyNumberFormat="1" applyFont="1" applyFill="1" applyBorder="1" applyAlignment="1">
      <alignment horizontal="center"/>
    </xf>
    <xf numFmtId="2" fontId="8" fillId="0" borderId="11" xfId="0" applyNumberFormat="1" applyFont="1" applyFill="1" applyBorder="1" applyAlignment="1">
      <alignment horizontal="center"/>
    </xf>
    <xf numFmtId="2" fontId="7" fillId="0" borderId="11" xfId="0" applyNumberFormat="1" applyFont="1" applyFill="1" applyBorder="1" applyAlignment="1">
      <alignment horizontal="center"/>
    </xf>
    <xf numFmtId="0" fontId="9" fillId="0" borderId="7" xfId="0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wrapText="1"/>
    </xf>
    <xf numFmtId="2" fontId="4" fillId="0" borderId="0" xfId="0" applyNumberFormat="1" applyFont="1" applyFill="1" applyBorder="1" applyAlignment="1">
      <alignment horizontal="center"/>
    </xf>
    <xf numFmtId="2" fontId="7" fillId="0" borderId="7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0" fontId="10" fillId="0" borderId="0" xfId="0" applyFont="1"/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2" fontId="3" fillId="0" borderId="8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right" vertical="center" wrapText="1"/>
    </xf>
    <xf numFmtId="0" fontId="3" fillId="0" borderId="10" xfId="0" applyNumberFormat="1" applyFont="1" applyBorder="1" applyAlignment="1">
      <alignment horizontal="right" vertical="center" wrapText="1"/>
    </xf>
    <xf numFmtId="0" fontId="3" fillId="0" borderId="1" xfId="0" applyNumberFormat="1" applyFont="1" applyBorder="1" applyAlignment="1">
      <alignment horizontal="left" vertical="center" wrapText="1"/>
    </xf>
    <xf numFmtId="0" fontId="3" fillId="0" borderId="10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abSelected="1" workbookViewId="0">
      <selection activeCell="D50" sqref="D1:E1048576"/>
    </sheetView>
  </sheetViews>
  <sheetFormatPr defaultRowHeight="15" x14ac:dyDescent="0.25"/>
  <cols>
    <col min="1" max="1" width="10.42578125" customWidth="1"/>
    <col min="2" max="2" width="45.85546875" customWidth="1"/>
    <col min="3" max="3" width="13.5703125" customWidth="1"/>
    <col min="4" max="4" width="14.28515625" hidden="1" customWidth="1"/>
    <col min="5" max="5" width="12.140625" hidden="1" customWidth="1"/>
    <col min="6" max="6" width="17.85546875" customWidth="1"/>
  </cols>
  <sheetData>
    <row r="1" spans="1:7" x14ac:dyDescent="0.25">
      <c r="A1" s="48" t="s">
        <v>125</v>
      </c>
      <c r="B1" s="48"/>
      <c r="C1" s="48"/>
      <c r="D1" s="48"/>
      <c r="E1" s="48"/>
      <c r="F1" s="48"/>
      <c r="G1" s="37">
        <v>1865.9</v>
      </c>
    </row>
    <row r="2" spans="1:7" x14ac:dyDescent="0.25">
      <c r="A2" s="49"/>
      <c r="B2" s="50"/>
      <c r="C2" s="50"/>
      <c r="D2" s="50"/>
      <c r="E2" s="50"/>
      <c r="F2" s="51"/>
    </row>
    <row r="3" spans="1:7" x14ac:dyDescent="0.25">
      <c r="A3" s="49"/>
      <c r="B3" s="50"/>
      <c r="C3" s="50"/>
      <c r="D3" s="50"/>
      <c r="E3" s="50"/>
      <c r="F3" s="51"/>
    </row>
    <row r="4" spans="1:7" x14ac:dyDescent="0.25">
      <c r="A4" s="49"/>
      <c r="B4" s="50"/>
      <c r="C4" s="50"/>
      <c r="D4" s="50"/>
      <c r="E4" s="50"/>
      <c r="F4" s="51"/>
    </row>
    <row r="5" spans="1:7" x14ac:dyDescent="0.25">
      <c r="A5" s="52"/>
      <c r="B5" s="53"/>
      <c r="C5" s="53"/>
      <c r="D5" s="53"/>
      <c r="E5" s="53"/>
      <c r="F5" s="54"/>
    </row>
    <row r="6" spans="1:7" ht="31.5" x14ac:dyDescent="0.25">
      <c r="A6" s="1" t="s">
        <v>0</v>
      </c>
      <c r="B6" s="40" t="s">
        <v>1</v>
      </c>
      <c r="C6" s="40" t="s">
        <v>2</v>
      </c>
      <c r="D6" s="40"/>
      <c r="E6" s="40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>
        <v>4</v>
      </c>
      <c r="E7" s="3"/>
      <c r="F7" s="4">
        <v>44221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43952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44196</v>
      </c>
    </row>
    <row r="10" spans="1:7" ht="31.5" x14ac:dyDescent="0.25">
      <c r="A10" s="1" t="s">
        <v>0</v>
      </c>
      <c r="B10" s="40" t="s">
        <v>1</v>
      </c>
      <c r="C10" s="40" t="s">
        <v>2</v>
      </c>
      <c r="D10" s="40"/>
      <c r="E10" s="40"/>
      <c r="F10" s="1" t="s">
        <v>3</v>
      </c>
    </row>
    <row r="11" spans="1:7" ht="15.75" customHeight="1" x14ac:dyDescent="0.25">
      <c r="A11" s="55" t="s">
        <v>8</v>
      </c>
      <c r="B11" s="55"/>
      <c r="C11" s="55"/>
      <c r="D11" s="55"/>
      <c r="E11" s="55"/>
      <c r="F11" s="55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5">
        <v>0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5">
        <f>SUM(F55)</f>
        <v>249284.24000000002</v>
      </c>
    </row>
    <row r="16" spans="1:7" ht="15.75" x14ac:dyDescent="0.25">
      <c r="A16" s="5" t="s">
        <v>64</v>
      </c>
      <c r="B16" s="3" t="s">
        <v>14</v>
      </c>
      <c r="C16" s="5" t="s">
        <v>10</v>
      </c>
      <c r="D16" s="5"/>
      <c r="E16" s="5"/>
      <c r="F16" s="36">
        <f>SUM(F14+F15-F25)</f>
        <v>206010.39</v>
      </c>
    </row>
    <row r="17" spans="1:6" ht="31.5" x14ac:dyDescent="0.25">
      <c r="A17" s="5" t="s">
        <v>65</v>
      </c>
      <c r="B17" s="3" t="s">
        <v>15</v>
      </c>
      <c r="C17" s="5" t="s">
        <v>10</v>
      </c>
      <c r="D17" s="5"/>
      <c r="E17" s="5"/>
      <c r="F17" s="36">
        <f>SUM(F16)</f>
        <v>206010.39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15.75" x14ac:dyDescent="0.25">
      <c r="A22" s="5" t="s">
        <v>70</v>
      </c>
      <c r="B22" s="3" t="s">
        <v>20</v>
      </c>
      <c r="C22" s="5" t="s">
        <v>10</v>
      </c>
      <c r="D22" s="5"/>
      <c r="E22" s="5"/>
      <c r="F22" s="5">
        <f>F13+F16</f>
        <v>206010.39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41">
        <f>F22-F55-F14</f>
        <v>-43273.850000000006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5">
        <v>43273.85</v>
      </c>
    </row>
    <row r="26" spans="1:6" ht="15.75" x14ac:dyDescent="0.25">
      <c r="A26" s="48" t="s">
        <v>124</v>
      </c>
      <c r="B26" s="48"/>
      <c r="C26" s="48"/>
      <c r="D26" s="48"/>
      <c r="E26" s="48"/>
      <c r="F26" s="48"/>
    </row>
    <row r="27" spans="1:6" ht="51.75" x14ac:dyDescent="0.25">
      <c r="A27" s="5" t="s">
        <v>74</v>
      </c>
      <c r="B27" s="30" t="s">
        <v>24</v>
      </c>
      <c r="C27" s="31" t="s">
        <v>2</v>
      </c>
      <c r="D27" s="31"/>
      <c r="E27" s="31"/>
      <c r="F27" s="31" t="s">
        <v>25</v>
      </c>
    </row>
    <row r="28" spans="1:6" ht="37.5" x14ac:dyDescent="0.3">
      <c r="A28" s="2"/>
      <c r="B28" s="15" t="s">
        <v>88</v>
      </c>
      <c r="C28" s="1" t="s">
        <v>10</v>
      </c>
      <c r="D28" s="25">
        <f>SUM(D29:D30)</f>
        <v>4.3599999999999994</v>
      </c>
      <c r="E28" s="32">
        <f>SUM(G1)</f>
        <v>1865.9</v>
      </c>
      <c r="F28" s="33">
        <f>SUM(E28*D28*8)</f>
        <v>65082.591999999997</v>
      </c>
    </row>
    <row r="29" spans="1:6" ht="18.75" x14ac:dyDescent="0.3">
      <c r="A29" s="2"/>
      <c r="B29" s="16" t="s">
        <v>89</v>
      </c>
      <c r="C29" s="5" t="s">
        <v>10</v>
      </c>
      <c r="D29" s="26">
        <v>2.88</v>
      </c>
      <c r="E29" s="32">
        <f>SUM(E28)</f>
        <v>1865.9</v>
      </c>
      <c r="F29" s="33">
        <f t="shared" ref="F29:F54" si="0">SUM(E29*D29*8)</f>
        <v>42990.336000000003</v>
      </c>
    </row>
    <row r="30" spans="1:6" ht="18.75" x14ac:dyDescent="0.3">
      <c r="A30" s="2"/>
      <c r="B30" s="16" t="s">
        <v>90</v>
      </c>
      <c r="C30" s="5" t="s">
        <v>10</v>
      </c>
      <c r="D30" s="26">
        <v>1.48</v>
      </c>
      <c r="E30" s="32">
        <f t="shared" ref="E30:E54" si="1">SUM(E29)</f>
        <v>1865.9</v>
      </c>
      <c r="F30" s="33">
        <f t="shared" si="0"/>
        <v>22092.256000000001</v>
      </c>
    </row>
    <row r="31" spans="1:6" ht="37.5" x14ac:dyDescent="0.3">
      <c r="A31" s="2"/>
      <c r="B31" s="17" t="s">
        <v>91</v>
      </c>
      <c r="C31" s="5" t="s">
        <v>10</v>
      </c>
      <c r="D31" s="25"/>
      <c r="E31" s="32">
        <f t="shared" si="1"/>
        <v>1865.9</v>
      </c>
      <c r="F31" s="33">
        <f t="shared" si="0"/>
        <v>0</v>
      </c>
    </row>
    <row r="32" spans="1:6" ht="18.75" x14ac:dyDescent="0.3">
      <c r="A32" s="18" t="s">
        <v>92</v>
      </c>
      <c r="B32" s="19" t="s">
        <v>93</v>
      </c>
      <c r="C32" s="5" t="s">
        <v>10</v>
      </c>
      <c r="D32" s="27">
        <f t="shared" ref="D32" si="2">SUM(D33:D37)</f>
        <v>0.74</v>
      </c>
      <c r="E32" s="32">
        <f t="shared" si="1"/>
        <v>1865.9</v>
      </c>
      <c r="F32" s="33">
        <f t="shared" si="0"/>
        <v>11046.128000000001</v>
      </c>
    </row>
    <row r="33" spans="1:6" ht="18.75" x14ac:dyDescent="0.3">
      <c r="A33" s="20"/>
      <c r="B33" s="16" t="s">
        <v>94</v>
      </c>
      <c r="C33" s="5" t="s">
        <v>10</v>
      </c>
      <c r="D33" s="26">
        <v>0.13</v>
      </c>
      <c r="E33" s="32">
        <f t="shared" si="1"/>
        <v>1865.9</v>
      </c>
      <c r="F33" s="33">
        <f t="shared" si="0"/>
        <v>1940.5360000000001</v>
      </c>
    </row>
    <row r="34" spans="1:6" ht="18.75" x14ac:dyDescent="0.3">
      <c r="A34" s="20"/>
      <c r="B34" s="16" t="s">
        <v>95</v>
      </c>
      <c r="C34" s="5" t="s">
        <v>10</v>
      </c>
      <c r="D34" s="26">
        <v>0.26</v>
      </c>
      <c r="E34" s="32">
        <f t="shared" si="1"/>
        <v>1865.9</v>
      </c>
      <c r="F34" s="33">
        <f t="shared" si="0"/>
        <v>3881.0720000000001</v>
      </c>
    </row>
    <row r="35" spans="1:6" ht="18.75" x14ac:dyDescent="0.3">
      <c r="A35" s="20"/>
      <c r="B35" s="16" t="s">
        <v>96</v>
      </c>
      <c r="C35" s="1" t="s">
        <v>10</v>
      </c>
      <c r="D35" s="28">
        <v>0.11</v>
      </c>
      <c r="E35" s="32">
        <f t="shared" si="1"/>
        <v>1865.9</v>
      </c>
      <c r="F35" s="33">
        <f t="shared" si="0"/>
        <v>1641.9920000000002</v>
      </c>
    </row>
    <row r="36" spans="1:6" ht="18.75" x14ac:dyDescent="0.3">
      <c r="A36" s="20"/>
      <c r="B36" s="16" t="s">
        <v>97</v>
      </c>
      <c r="C36" s="5" t="s">
        <v>10</v>
      </c>
      <c r="D36" s="28"/>
      <c r="E36" s="32">
        <f t="shared" si="1"/>
        <v>1865.9</v>
      </c>
      <c r="F36" s="33">
        <f t="shared" si="0"/>
        <v>0</v>
      </c>
    </row>
    <row r="37" spans="1:6" ht="18.75" x14ac:dyDescent="0.3">
      <c r="A37" s="20"/>
      <c r="B37" s="16" t="s">
        <v>98</v>
      </c>
      <c r="C37" s="5" t="s">
        <v>10</v>
      </c>
      <c r="D37" s="28">
        <v>0.24</v>
      </c>
      <c r="E37" s="32">
        <f t="shared" si="1"/>
        <v>1865.9</v>
      </c>
      <c r="F37" s="33">
        <f t="shared" si="0"/>
        <v>3582.5280000000002</v>
      </c>
    </row>
    <row r="38" spans="1:6" ht="18.75" x14ac:dyDescent="0.3">
      <c r="A38" s="18" t="s">
        <v>99</v>
      </c>
      <c r="B38" s="19" t="s">
        <v>100</v>
      </c>
      <c r="C38" s="5" t="s">
        <v>10</v>
      </c>
      <c r="D38" s="29">
        <f>SUM(D39:D43)</f>
        <v>1.29</v>
      </c>
      <c r="E38" s="32">
        <f t="shared" si="1"/>
        <v>1865.9</v>
      </c>
      <c r="F38" s="33">
        <f t="shared" si="0"/>
        <v>19256.088</v>
      </c>
    </row>
    <row r="39" spans="1:6" ht="18.75" x14ac:dyDescent="0.3">
      <c r="A39" s="20"/>
      <c r="B39" s="16" t="s">
        <v>101</v>
      </c>
      <c r="C39" s="5" t="s">
        <v>10</v>
      </c>
      <c r="D39" s="28">
        <v>0.85</v>
      </c>
      <c r="E39" s="32">
        <f t="shared" si="1"/>
        <v>1865.9</v>
      </c>
      <c r="F39" s="33">
        <f t="shared" si="0"/>
        <v>12688.12</v>
      </c>
    </row>
    <row r="40" spans="1:6" ht="18.75" x14ac:dyDescent="0.3">
      <c r="A40" s="20"/>
      <c r="B40" s="16" t="s">
        <v>102</v>
      </c>
      <c r="C40" s="5" t="s">
        <v>10</v>
      </c>
      <c r="D40" s="28">
        <v>0.19</v>
      </c>
      <c r="E40" s="32">
        <f t="shared" si="1"/>
        <v>1865.9</v>
      </c>
      <c r="F40" s="33">
        <f t="shared" si="0"/>
        <v>2836.1680000000001</v>
      </c>
    </row>
    <row r="41" spans="1:6" ht="18.75" x14ac:dyDescent="0.3">
      <c r="A41" s="20"/>
      <c r="B41" s="16" t="s">
        <v>103</v>
      </c>
      <c r="C41" s="5" t="s">
        <v>10</v>
      </c>
      <c r="D41" s="28">
        <v>0</v>
      </c>
      <c r="E41" s="32">
        <f t="shared" si="1"/>
        <v>1865.9</v>
      </c>
      <c r="F41" s="33">
        <f t="shared" si="0"/>
        <v>0</v>
      </c>
    </row>
    <row r="42" spans="1:6" ht="18.75" x14ac:dyDescent="0.3">
      <c r="A42" s="20"/>
      <c r="B42" s="16" t="s">
        <v>104</v>
      </c>
      <c r="C42" s="5" t="s">
        <v>10</v>
      </c>
      <c r="D42" s="28">
        <v>0.19</v>
      </c>
      <c r="E42" s="32">
        <f t="shared" si="1"/>
        <v>1865.9</v>
      </c>
      <c r="F42" s="33">
        <f t="shared" si="0"/>
        <v>2836.1680000000001</v>
      </c>
    </row>
    <row r="43" spans="1:6" ht="18.75" x14ac:dyDescent="0.3">
      <c r="A43" s="20"/>
      <c r="B43" s="16" t="s">
        <v>105</v>
      </c>
      <c r="C43" s="5" t="s">
        <v>10</v>
      </c>
      <c r="D43" s="28">
        <v>0.06</v>
      </c>
      <c r="E43" s="32">
        <f t="shared" si="1"/>
        <v>1865.9</v>
      </c>
      <c r="F43" s="33">
        <f t="shared" si="0"/>
        <v>895.63200000000006</v>
      </c>
    </row>
    <row r="44" spans="1:6" ht="18.75" x14ac:dyDescent="0.3">
      <c r="A44" s="18" t="s">
        <v>106</v>
      </c>
      <c r="B44" s="19" t="s">
        <v>107</v>
      </c>
      <c r="C44" s="5" t="s">
        <v>10</v>
      </c>
      <c r="D44" s="29">
        <v>2.67</v>
      </c>
      <c r="E44" s="32">
        <f t="shared" si="1"/>
        <v>1865.9</v>
      </c>
      <c r="F44" s="33">
        <f t="shared" si="0"/>
        <v>39855.624000000003</v>
      </c>
    </row>
    <row r="45" spans="1:6" ht="18.75" x14ac:dyDescent="0.3">
      <c r="A45" s="18" t="s">
        <v>108</v>
      </c>
      <c r="B45" s="19" t="s">
        <v>109</v>
      </c>
      <c r="C45" s="5" t="s">
        <v>10</v>
      </c>
      <c r="D45" s="29">
        <f>SUM(D46:D48)</f>
        <v>3.34</v>
      </c>
      <c r="E45" s="32">
        <f t="shared" si="1"/>
        <v>1865.9</v>
      </c>
      <c r="F45" s="33">
        <f t="shared" si="0"/>
        <v>49856.847999999998</v>
      </c>
    </row>
    <row r="46" spans="1:6" ht="18.75" x14ac:dyDescent="0.3">
      <c r="A46" s="20"/>
      <c r="B46" s="16" t="s">
        <v>110</v>
      </c>
      <c r="C46" s="1" t="s">
        <v>10</v>
      </c>
      <c r="D46" s="28">
        <v>2.16</v>
      </c>
      <c r="E46" s="32">
        <f t="shared" si="1"/>
        <v>1865.9</v>
      </c>
      <c r="F46" s="33">
        <f t="shared" si="0"/>
        <v>32242.752000000004</v>
      </c>
    </row>
    <row r="47" spans="1:6" ht="18.75" x14ac:dyDescent="0.3">
      <c r="A47" s="20"/>
      <c r="B47" s="16" t="s">
        <v>111</v>
      </c>
      <c r="C47" s="5" t="s">
        <v>10</v>
      </c>
      <c r="D47" s="28">
        <v>0.92</v>
      </c>
      <c r="E47" s="32">
        <f t="shared" si="1"/>
        <v>1865.9</v>
      </c>
      <c r="F47" s="33">
        <f t="shared" si="0"/>
        <v>13733.024000000001</v>
      </c>
    </row>
    <row r="48" spans="1:6" ht="18.75" x14ac:dyDescent="0.3">
      <c r="A48" s="20"/>
      <c r="B48" s="16" t="s">
        <v>112</v>
      </c>
      <c r="C48" s="1" t="s">
        <v>10</v>
      </c>
      <c r="D48" s="28">
        <v>0.26</v>
      </c>
      <c r="E48" s="32">
        <f t="shared" si="1"/>
        <v>1865.9</v>
      </c>
      <c r="F48" s="33">
        <f t="shared" si="0"/>
        <v>3881.0720000000001</v>
      </c>
    </row>
    <row r="49" spans="1:6" ht="18.75" x14ac:dyDescent="0.3">
      <c r="A49" s="18" t="s">
        <v>113</v>
      </c>
      <c r="B49" s="19" t="s">
        <v>114</v>
      </c>
      <c r="C49" s="5" t="s">
        <v>10</v>
      </c>
      <c r="D49" s="29">
        <v>1.76</v>
      </c>
      <c r="E49" s="32">
        <f t="shared" si="1"/>
        <v>1865.9</v>
      </c>
      <c r="F49" s="33">
        <f t="shared" si="0"/>
        <v>26271.872000000003</v>
      </c>
    </row>
    <row r="50" spans="1:6" ht="48" x14ac:dyDescent="0.3">
      <c r="A50" s="18" t="s">
        <v>115</v>
      </c>
      <c r="B50" s="21" t="s">
        <v>116</v>
      </c>
      <c r="C50" s="5" t="s">
        <v>10</v>
      </c>
      <c r="D50" s="27">
        <v>0</v>
      </c>
      <c r="E50" s="32">
        <f t="shared" si="1"/>
        <v>1865.9</v>
      </c>
      <c r="F50" s="33">
        <f t="shared" si="0"/>
        <v>0</v>
      </c>
    </row>
    <row r="51" spans="1:6" ht="48" x14ac:dyDescent="0.3">
      <c r="A51" s="18" t="s">
        <v>117</v>
      </c>
      <c r="B51" s="21" t="s">
        <v>118</v>
      </c>
      <c r="C51" s="5"/>
      <c r="D51" s="27">
        <v>0.17</v>
      </c>
      <c r="E51" s="32">
        <f t="shared" si="1"/>
        <v>1865.9</v>
      </c>
      <c r="F51" s="33">
        <f t="shared" si="0"/>
        <v>2537.6240000000003</v>
      </c>
    </row>
    <row r="52" spans="1:6" ht="18.75" x14ac:dyDescent="0.3">
      <c r="A52" s="18" t="s">
        <v>119</v>
      </c>
      <c r="B52" s="19" t="s">
        <v>120</v>
      </c>
      <c r="C52" s="5"/>
      <c r="D52" s="27"/>
      <c r="E52" s="32">
        <f t="shared" si="1"/>
        <v>1865.9</v>
      </c>
      <c r="F52" s="33">
        <f t="shared" si="0"/>
        <v>0</v>
      </c>
    </row>
    <row r="53" spans="1:6" ht="32.25" x14ac:dyDescent="0.3">
      <c r="A53" s="18" t="s">
        <v>121</v>
      </c>
      <c r="B53" s="21" t="s">
        <v>122</v>
      </c>
      <c r="C53" s="5"/>
      <c r="D53" s="27">
        <v>0</v>
      </c>
      <c r="E53" s="32">
        <f t="shared" si="1"/>
        <v>1865.9</v>
      </c>
      <c r="F53" s="33">
        <f t="shared" si="0"/>
        <v>0</v>
      </c>
    </row>
    <row r="54" spans="1:6" ht="18.75" x14ac:dyDescent="0.3">
      <c r="A54" s="22"/>
      <c r="B54" s="22" t="s">
        <v>123</v>
      </c>
      <c r="C54" s="5" t="s">
        <v>10</v>
      </c>
      <c r="D54" s="5">
        <v>2.37</v>
      </c>
      <c r="E54" s="32">
        <f t="shared" si="1"/>
        <v>1865.9</v>
      </c>
      <c r="F54" s="33">
        <f t="shared" si="0"/>
        <v>35377.464</v>
      </c>
    </row>
    <row r="55" spans="1:6" ht="15.75" x14ac:dyDescent="0.25">
      <c r="A55" s="2"/>
      <c r="B55" s="24" t="s">
        <v>26</v>
      </c>
      <c r="C55" s="1" t="s">
        <v>10</v>
      </c>
      <c r="D55" s="34">
        <f>SUM(D28+D32+D38+D44+D45+D49+D50+D51+D53+D54)</f>
        <v>16.7</v>
      </c>
      <c r="E55" s="34"/>
      <c r="F55" s="34">
        <f t="shared" ref="F55" si="3">SUM(F28+F32+F38+F44+F45+F49+F50+F51+F53+F54)</f>
        <v>249284.24000000002</v>
      </c>
    </row>
    <row r="56" spans="1:6" ht="15.75" x14ac:dyDescent="0.25">
      <c r="A56" s="56" t="s">
        <v>27</v>
      </c>
      <c r="B56" s="57"/>
      <c r="C56" s="57"/>
      <c r="D56" s="57"/>
      <c r="E56" s="57"/>
      <c r="F56" s="58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x14ac:dyDescent="0.25">
      <c r="A67" s="59" t="s">
        <v>32</v>
      </c>
      <c r="B67" s="59"/>
      <c r="C67" s="59"/>
      <c r="D67" s="59"/>
      <c r="E67" s="59"/>
      <c r="F67" s="59"/>
    </row>
    <row r="68" spans="1:6" ht="15.75" x14ac:dyDescent="0.25">
      <c r="A68" s="12">
        <v>29</v>
      </c>
      <c r="B68" s="9" t="s">
        <v>33</v>
      </c>
      <c r="C68" s="13" t="s">
        <v>34</v>
      </c>
      <c r="D68" s="23"/>
      <c r="E68" s="23"/>
      <c r="F68" s="38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2">
        <v>31</v>
      </c>
      <c r="B70" s="44" t="s">
        <v>37</v>
      </c>
      <c r="C70" s="46" t="s">
        <v>38</v>
      </c>
      <c r="D70" s="38"/>
      <c r="E70" s="38"/>
      <c r="F70" s="46"/>
    </row>
    <row r="71" spans="1:6" ht="15.75" x14ac:dyDescent="0.25">
      <c r="A71" s="43"/>
      <c r="B71" s="45"/>
      <c r="C71" s="47"/>
      <c r="D71" s="39"/>
      <c r="E71" s="39"/>
      <c r="F71" s="47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4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31.5" x14ac:dyDescent="0.25">
      <c r="A83" s="12">
        <v>29</v>
      </c>
      <c r="B83" s="9" t="s">
        <v>33</v>
      </c>
      <c r="C83" s="13" t="s">
        <v>34</v>
      </c>
      <c r="D83" s="23"/>
      <c r="E83" s="23"/>
      <c r="F83" s="38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2">
        <v>31</v>
      </c>
      <c r="B85" s="44" t="s">
        <v>37</v>
      </c>
      <c r="C85" s="46" t="s">
        <v>38</v>
      </c>
      <c r="D85" s="38"/>
      <c r="E85" s="38"/>
      <c r="F85" s="46"/>
    </row>
    <row r="86" spans="1:6" ht="15.75" x14ac:dyDescent="0.25">
      <c r="A86" s="43"/>
      <c r="B86" s="45"/>
      <c r="C86" s="47"/>
      <c r="D86" s="39"/>
      <c r="E86" s="39"/>
      <c r="F86" s="47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4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31.5" x14ac:dyDescent="0.25">
      <c r="A98" s="12">
        <v>29</v>
      </c>
      <c r="B98" s="9" t="s">
        <v>33</v>
      </c>
      <c r="C98" s="13" t="s">
        <v>34</v>
      </c>
      <c r="D98" s="23"/>
      <c r="E98" s="23"/>
      <c r="F98" s="38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2">
        <v>31</v>
      </c>
      <c r="B100" s="44" t="s">
        <v>37</v>
      </c>
      <c r="C100" s="46" t="s">
        <v>38</v>
      </c>
      <c r="D100" s="38"/>
      <c r="E100" s="38"/>
      <c r="F100" s="46"/>
    </row>
    <row r="101" spans="1:6" ht="15.75" x14ac:dyDescent="0.25">
      <c r="A101" s="43"/>
      <c r="B101" s="45"/>
      <c r="C101" s="47"/>
      <c r="D101" s="39"/>
      <c r="E101" s="39"/>
      <c r="F101" s="47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4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15.75" x14ac:dyDescent="0.25">
      <c r="A113" s="12">
        <v>29</v>
      </c>
      <c r="B113" s="9" t="s">
        <v>33</v>
      </c>
      <c r="C113" s="13" t="s">
        <v>34</v>
      </c>
      <c r="D113" s="23"/>
      <c r="E113" s="23"/>
      <c r="F113" s="38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2">
        <v>31</v>
      </c>
      <c r="B115" s="44" t="s">
        <v>37</v>
      </c>
      <c r="C115" s="46" t="s">
        <v>38</v>
      </c>
      <c r="D115" s="38"/>
      <c r="E115" s="38"/>
      <c r="F115" s="46"/>
    </row>
    <row r="116" spans="1:6" ht="15.75" x14ac:dyDescent="0.25">
      <c r="A116" s="43"/>
      <c r="B116" s="45"/>
      <c r="C116" s="47"/>
      <c r="D116" s="39"/>
      <c r="E116" s="39"/>
      <c r="F116" s="47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4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15.75" x14ac:dyDescent="0.25">
      <c r="A128" s="12">
        <v>29</v>
      </c>
      <c r="B128" s="9" t="s">
        <v>33</v>
      </c>
      <c r="C128" s="13" t="s">
        <v>34</v>
      </c>
      <c r="D128" s="23"/>
      <c r="E128" s="23"/>
      <c r="F128" s="38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2">
        <v>31</v>
      </c>
      <c r="B130" s="44" t="s">
        <v>37</v>
      </c>
      <c r="C130" s="46" t="s">
        <v>38</v>
      </c>
      <c r="D130" s="38"/>
      <c r="E130" s="38"/>
      <c r="F130" s="46"/>
    </row>
    <row r="131" spans="1:6" ht="15.75" x14ac:dyDescent="0.25">
      <c r="A131" s="43"/>
      <c r="B131" s="45"/>
      <c r="C131" s="47"/>
      <c r="D131" s="39"/>
      <c r="E131" s="39"/>
      <c r="F131" s="47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4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x14ac:dyDescent="0.25">
      <c r="A143" s="48" t="s">
        <v>53</v>
      </c>
      <c r="B143" s="48"/>
      <c r="C143" s="48"/>
      <c r="D143" s="48"/>
      <c r="E143" s="48"/>
      <c r="F143" s="48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31.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2024-06-19T08:31:38Z</dcterms:modified>
</cp:coreProperties>
</file>