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1" activeTab="1"/>
  </bookViews>
  <sheets>
    <sheet name="15" sheetId="2" state="hidden" r:id="rId1"/>
    <sheet name="17" sheetId="3" r:id="rId2"/>
    <sheet name="19" sheetId="4" state="hidden" r:id="rId3"/>
    <sheet name="21" sheetId="7" state="hidden" r:id="rId4"/>
  </sheets>
  <calcPr calcId="152511"/>
</workbook>
</file>

<file path=xl/calcChain.xml><?xml version="1.0" encoding="utf-8"?>
<calcChain xmlns="http://schemas.openxmlformats.org/spreadsheetml/2006/main">
  <c r="D45" i="7" l="1"/>
  <c r="D38" i="7"/>
  <c r="D32" i="7"/>
  <c r="E28" i="7"/>
  <c r="E29" i="7" s="1"/>
  <c r="D28" i="7"/>
  <c r="D55" i="7" s="1"/>
  <c r="F17" i="4"/>
  <c r="D45" i="4"/>
  <c r="D38" i="4"/>
  <c r="D32" i="4"/>
  <c r="E28" i="4"/>
  <c r="E29" i="4" s="1"/>
  <c r="D28" i="4"/>
  <c r="D55" i="4" s="1"/>
  <c r="F17" i="3"/>
  <c r="D45" i="3"/>
  <c r="D38" i="3"/>
  <c r="D32" i="3"/>
  <c r="E28" i="3"/>
  <c r="E29" i="3" s="1"/>
  <c r="D28" i="3"/>
  <c r="D55" i="3" s="1"/>
  <c r="D45" i="2"/>
  <c r="D38" i="2"/>
  <c r="D32" i="2"/>
  <c r="E29" i="2"/>
  <c r="E30" i="2" s="1"/>
  <c r="E28" i="2"/>
  <c r="F28" i="2" s="1"/>
  <c r="D28" i="2"/>
  <c r="D55" i="2" s="1"/>
  <c r="F29" i="7" l="1"/>
  <c r="E30" i="7"/>
  <c r="F28" i="7"/>
  <c r="E30" i="4"/>
  <c r="F29" i="4"/>
  <c r="F28" i="4"/>
  <c r="E30" i="3"/>
  <c r="F29" i="3"/>
  <c r="F28" i="3"/>
  <c r="F30" i="2"/>
  <c r="E31" i="2"/>
  <c r="F29" i="2"/>
  <c r="E31" i="7" l="1"/>
  <c r="F30" i="7"/>
  <c r="E31" i="4"/>
  <c r="F30" i="4"/>
  <c r="E31" i="3"/>
  <c r="F30" i="3"/>
  <c r="F31" i="2"/>
  <c r="E32" i="2"/>
  <c r="E32" i="7" l="1"/>
  <c r="F31" i="7"/>
  <c r="F31" i="4"/>
  <c r="E32" i="4"/>
  <c r="E32" i="3"/>
  <c r="F31" i="3"/>
  <c r="E33" i="2"/>
  <c r="F32" i="2"/>
  <c r="F32" i="7" l="1"/>
  <c r="E33" i="7"/>
  <c r="F32" i="4"/>
  <c r="E33" i="4"/>
  <c r="F32" i="3"/>
  <c r="E33" i="3"/>
  <c r="F33" i="2"/>
  <c r="E34" i="2"/>
  <c r="E34" i="7" l="1"/>
  <c r="F33" i="7"/>
  <c r="F33" i="4"/>
  <c r="E34" i="4"/>
  <c r="E34" i="3"/>
  <c r="F33" i="3"/>
  <c r="E35" i="2"/>
  <c r="F34" i="2"/>
  <c r="F34" i="7" l="1"/>
  <c r="E35" i="7"/>
  <c r="F34" i="4"/>
  <c r="E35" i="4"/>
  <c r="F34" i="3"/>
  <c r="E35" i="3"/>
  <c r="E36" i="2"/>
  <c r="F35" i="2"/>
  <c r="E36" i="7" l="1"/>
  <c r="F35" i="7"/>
  <c r="F35" i="4"/>
  <c r="E36" i="4"/>
  <c r="E36" i="3"/>
  <c r="F35" i="3"/>
  <c r="E37" i="2"/>
  <c r="F36" i="2"/>
  <c r="F36" i="7" l="1"/>
  <c r="E37" i="7"/>
  <c r="F36" i="4"/>
  <c r="E37" i="4"/>
  <c r="F36" i="3"/>
  <c r="E37" i="3"/>
  <c r="F37" i="2"/>
  <c r="E38" i="2"/>
  <c r="E38" i="7" l="1"/>
  <c r="F37" i="7"/>
  <c r="E38" i="4"/>
  <c r="F37" i="4"/>
  <c r="E38" i="3"/>
  <c r="F37" i="3"/>
  <c r="E39" i="2"/>
  <c r="F38" i="2"/>
  <c r="E39" i="7" l="1"/>
  <c r="F38" i="7"/>
  <c r="E39" i="4"/>
  <c r="F38" i="4"/>
  <c r="E39" i="3"/>
  <c r="F38" i="3"/>
  <c r="E40" i="2"/>
  <c r="F39" i="2"/>
  <c r="E40" i="7" l="1"/>
  <c r="F39" i="7"/>
  <c r="E40" i="4"/>
  <c r="F39" i="4"/>
  <c r="E40" i="3"/>
  <c r="F39" i="3"/>
  <c r="E41" i="2"/>
  <c r="F40" i="2"/>
  <c r="F40" i="7" l="1"/>
  <c r="E41" i="7"/>
  <c r="E41" i="4"/>
  <c r="F40" i="4"/>
  <c r="E41" i="3"/>
  <c r="F40" i="3"/>
  <c r="E42" i="2"/>
  <c r="F41" i="2"/>
  <c r="E42" i="7" l="1"/>
  <c r="F41" i="7"/>
  <c r="E42" i="4"/>
  <c r="F41" i="4"/>
  <c r="E42" i="3"/>
  <c r="F41" i="3"/>
  <c r="E43" i="2"/>
  <c r="F42" i="2"/>
  <c r="F42" i="7" l="1"/>
  <c r="E43" i="7"/>
  <c r="E43" i="4"/>
  <c r="F42" i="4"/>
  <c r="E43" i="3"/>
  <c r="F42" i="3"/>
  <c r="F43" i="2"/>
  <c r="E44" i="2"/>
  <c r="E44" i="7" l="1"/>
  <c r="F43" i="7"/>
  <c r="E44" i="4"/>
  <c r="F43" i="4"/>
  <c r="E44" i="3"/>
  <c r="F43" i="3"/>
  <c r="F44" i="2"/>
  <c r="E45" i="2"/>
  <c r="F44" i="7" l="1"/>
  <c r="E45" i="7"/>
  <c r="E45" i="4"/>
  <c r="F44" i="4"/>
  <c r="E45" i="3"/>
  <c r="F44" i="3"/>
  <c r="E46" i="2"/>
  <c r="F45" i="2"/>
  <c r="F45" i="7" l="1"/>
  <c r="E46" i="7"/>
  <c r="F45" i="4"/>
  <c r="E46" i="4"/>
  <c r="F45" i="3"/>
  <c r="E46" i="3"/>
  <c r="E47" i="2"/>
  <c r="F46" i="2"/>
  <c r="E47" i="7" l="1"/>
  <c r="F46" i="7"/>
  <c r="E47" i="4"/>
  <c r="F46" i="4"/>
  <c r="E47" i="3"/>
  <c r="F46" i="3"/>
  <c r="E48" i="2"/>
  <c r="F47" i="2"/>
  <c r="F47" i="7" l="1"/>
  <c r="E48" i="7"/>
  <c r="F47" i="4"/>
  <c r="E48" i="4"/>
  <c r="F47" i="3"/>
  <c r="E48" i="3"/>
  <c r="E49" i="2"/>
  <c r="F48" i="2"/>
  <c r="E49" i="7" l="1"/>
  <c r="F48" i="7"/>
  <c r="F48" i="4"/>
  <c r="E49" i="4"/>
  <c r="E49" i="3"/>
  <c r="F48" i="3"/>
  <c r="E50" i="2"/>
  <c r="F49" i="2"/>
  <c r="F49" i="7" l="1"/>
  <c r="E50" i="7"/>
  <c r="F49" i="4"/>
  <c r="E50" i="4"/>
  <c r="F49" i="3"/>
  <c r="E50" i="3"/>
  <c r="E51" i="2"/>
  <c r="F50" i="2"/>
  <c r="E51" i="7" l="1"/>
  <c r="F50" i="7"/>
  <c r="E51" i="4"/>
  <c r="F50" i="4"/>
  <c r="E51" i="3"/>
  <c r="F50" i="3"/>
  <c r="E52" i="2"/>
  <c r="F51" i="2"/>
  <c r="F51" i="7" l="1"/>
  <c r="E52" i="7"/>
  <c r="F51" i="4"/>
  <c r="E52" i="4"/>
  <c r="F51" i="3"/>
  <c r="E52" i="3"/>
  <c r="E53" i="2"/>
  <c r="F52" i="2"/>
  <c r="E53" i="7" l="1"/>
  <c r="F52" i="7"/>
  <c r="F52" i="4"/>
  <c r="E53" i="4"/>
  <c r="E53" i="3"/>
  <c r="F52" i="3"/>
  <c r="E54" i="2"/>
  <c r="F54" i="2" s="1"/>
  <c r="F53" i="2"/>
  <c r="F55" i="2" s="1"/>
  <c r="F15" i="2" s="1"/>
  <c r="F53" i="7" l="1"/>
  <c r="E54" i="7"/>
  <c r="F54" i="7" s="1"/>
  <c r="F53" i="4"/>
  <c r="E54" i="4"/>
  <c r="F54" i="4" s="1"/>
  <c r="F53" i="3"/>
  <c r="E54" i="3"/>
  <c r="F54" i="3" s="1"/>
  <c r="F17" i="2"/>
  <c r="F16" i="2" s="1"/>
  <c r="F22" i="2" s="1"/>
  <c r="F24" i="2" s="1"/>
  <c r="F25" i="2"/>
  <c r="F55" i="7" l="1"/>
  <c r="F15" i="7" s="1"/>
  <c r="F17" i="7"/>
  <c r="F16" i="7" s="1"/>
  <c r="F22" i="7" s="1"/>
  <c r="F24" i="7" s="1"/>
  <c r="F55" i="4"/>
  <c r="F15" i="4" s="1"/>
  <c r="F55" i="3"/>
  <c r="F15" i="3" s="1"/>
  <c r="F25" i="7" l="1"/>
  <c r="F16" i="4"/>
  <c r="F22" i="4" s="1"/>
  <c r="F24" i="4" s="1"/>
  <c r="F16" i="3"/>
  <c r="F22" i="3" s="1"/>
  <c r="F24" i="3" s="1"/>
  <c r="F25" i="4" l="1"/>
  <c r="F25" i="3"/>
</calcChain>
</file>

<file path=xl/sharedStrings.xml><?xml version="1.0" encoding="utf-8"?>
<sst xmlns="http://schemas.openxmlformats.org/spreadsheetml/2006/main" count="1280" uniqueCount="129">
  <si>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</si>
  <si>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</si>
  <si>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</si>
  <si>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</si>
  <si>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</si>
  <si>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</si>
  <si>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</si>
  <si>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</si>
  <si>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</si>
  <si>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</si>
  <si>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</si>
  <si>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</si>
  <si>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</si>
  <si>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</si>
  <si>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</si>
  <si>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</si>
  <si>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</si>
  <si>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</si>
  <si>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</si>
  <si>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</si>
  <si>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</si>
  <si>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</si>
  <si>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</si>
  <si>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</si>
  <si>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</si>
  <si>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</si>
  <si>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</si>
  <si>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</si>
  <si>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</si>
  <si>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</si>
  <si>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</si>
  <si>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</si>
  <si>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</si>
  <si>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</si>
  <si>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</si>
  <si>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</si>
  <si>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</si>
  <si>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</si>
  <si>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</si>
  <si>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</si>
  <si>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</si>
  <si>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</si>
  <si>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</si>
  <si>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</si>
  <si>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</si>
  <si>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</si>
  <si>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</si>
  <si>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</si>
  <si>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</si>
  <si>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</si>
  <si>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</si>
  <si>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</si>
  <si>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</si>
  <si>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</si>
  <si>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</si>
  <si>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</si>
  <si>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</si>
  <si>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</si>
  <si>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</si>
  <si>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</si>
  <si>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</si>
  <si>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</si>
  <si>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</si>
  <si>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</si>
  <si>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</si>
  <si>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</si>
  <si>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</si>
  <si>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</si>
  <si>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</si>
  <si>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</si>
  <si>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</si>
  <si>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</si>
  <si>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</si>
  <si>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</si>
  <si>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</si>
  <si>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</si>
  <si>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</si>
  <si>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</si>
  <si>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</si>
  <si>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</si>
  <si>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</si>
  <si>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</si>
  <si>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</si>
  <si>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</si>
  <si>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</si>
  <si>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</si>
  <si>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</si>
  <si>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</si>
  <si>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</si>
  <si>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</si>
  <si>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</si>
  <si>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</si>
  <si>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</si>
  <si>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</si>
  <si>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</si>
  <si>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</si>
  <si>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</si>
  <si>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</si>
  <si>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</si>
  <si>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</si>
  <si>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</si>
  <si>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</si>
  <si>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</si>
  <si>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</si>
  <si>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</si>
  <si>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</si>
  <si>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</si>
  <si>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</si>
  <si>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</si>
  <si>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</si>
  <si>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</si>
  <si>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</si>
  <si>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</si>
  <si>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</si>
  <si>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</si>
  <si>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</si>
  <si>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</si>
  <si>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</si>
  <si>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</si>
  <si>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</si>
  <si>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</si>
  <si>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</si>
  <si>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</si>
  <si>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</si>
  <si>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</si>
  <si>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               ул. Шахтерская 15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</si>
  <si>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               ул. Шахтерская 17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</si>
  <si>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               ул. Шахтерская 19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</si>
  <si>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               ул. Шахтерская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</si>
</sst>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10" fillId="0" borderId="0" xfId="0" applyFont="1"/>
    <xf numFmtId="2" fontId="3" fillId="0" borderId="8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46" workbookViewId="0">
      <selection activeCell="A46" sqref="A1:XFD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2" t="s">
        <v>125</v>
      </c>
      <c r="B1" s="42"/>
      <c r="C1" s="42"/>
      <c r="D1" s="42"/>
      <c r="E1" s="42"/>
      <c r="F1" s="42"/>
      <c r="G1" s="37">
        <v>212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1" t="s">
        <v>1</v>
      </c>
      <c r="C6" s="41" t="s">
        <v>2</v>
      </c>
      <c r="D6" s="41"/>
      <c r="E6" s="41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/>
      <c r="E7" s="3"/>
      <c r="F7" s="4">
        <v>45008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44562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44926</v>
      </c>
    </row>
    <row r="10" spans="1:7" ht="31.5" x14ac:dyDescent="0.25">
      <c r="A10" s="1" t="s">
        <v>0</v>
      </c>
      <c r="B10" s="41" t="s">
        <v>1</v>
      </c>
      <c r="C10" s="41" t="s">
        <v>2</v>
      </c>
      <c r="D10" s="41"/>
      <c r="E10" s="41"/>
      <c r="F10" s="1" t="s">
        <v>3</v>
      </c>
    </row>
    <row r="11" spans="1:7" ht="15.75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7253.36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43120.799999999996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F17+F20</f>
        <v>40299.328000000001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SUM(F15+F14)*80%</f>
        <v>40299.328000000001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40299.328000000001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38">
        <f>F22-F55</f>
        <v>-2821.4719999999943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f>SUM(F14+F15-F16)</f>
        <v>10074.831999999995</v>
      </c>
    </row>
    <row r="26" spans="1:6" ht="15.75" customHeight="1" x14ac:dyDescent="0.25">
      <c r="A26" s="42" t="s">
        <v>124</v>
      </c>
      <c r="B26" s="42"/>
      <c r="C26" s="42"/>
      <c r="D26" s="42"/>
      <c r="E26" s="42"/>
      <c r="F26" s="42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4.5200000000000005</v>
      </c>
      <c r="E28" s="32">
        <f>SUM(G1)</f>
        <v>212</v>
      </c>
      <c r="F28" s="33">
        <f>SUM(E28*D28*12)</f>
        <v>11498.880000000001</v>
      </c>
    </row>
    <row r="29" spans="1:6" ht="18.75" x14ac:dyDescent="0.3">
      <c r="A29" s="2"/>
      <c r="B29" s="16" t="s">
        <v>89</v>
      </c>
      <c r="C29" s="5" t="s">
        <v>10</v>
      </c>
      <c r="D29" s="26">
        <v>2.99</v>
      </c>
      <c r="E29" s="32">
        <f>SUM(E28)</f>
        <v>212</v>
      </c>
      <c r="F29" s="33">
        <f t="shared" ref="F29:F54" si="0">SUM(E29*D29*12)</f>
        <v>7606.5599999999995</v>
      </c>
    </row>
    <row r="30" spans="1:6" ht="18.75" x14ac:dyDescent="0.3">
      <c r="A30" s="2"/>
      <c r="B30" s="16" t="s">
        <v>90</v>
      </c>
      <c r="C30" s="5" t="s">
        <v>10</v>
      </c>
      <c r="D30" s="26">
        <v>1.53</v>
      </c>
      <c r="E30" s="32">
        <f t="shared" ref="E30:E54" si="1">SUM(E29)</f>
        <v>212</v>
      </c>
      <c r="F30" s="33">
        <f t="shared" si="0"/>
        <v>3892.32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212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0.4</v>
      </c>
      <c r="E32" s="32">
        <f t="shared" si="1"/>
        <v>212</v>
      </c>
      <c r="F32" s="33">
        <f t="shared" si="0"/>
        <v>1017.6000000000001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212</v>
      </c>
      <c r="F33" s="33">
        <f t="shared" si="0"/>
        <v>330.72</v>
      </c>
    </row>
    <row r="34" spans="1:6" ht="18.75" x14ac:dyDescent="0.3">
      <c r="A34" s="20"/>
      <c r="B34" s="16" t="s">
        <v>95</v>
      </c>
      <c r="C34" s="5" t="s">
        <v>10</v>
      </c>
      <c r="D34" s="26">
        <v>0.27</v>
      </c>
      <c r="E34" s="32">
        <f t="shared" si="1"/>
        <v>212</v>
      </c>
      <c r="F34" s="33">
        <f t="shared" si="0"/>
        <v>686.88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212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212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212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1.33</v>
      </c>
      <c r="E38" s="32">
        <f t="shared" si="1"/>
        <v>212</v>
      </c>
      <c r="F38" s="33">
        <f t="shared" si="0"/>
        <v>3383.5200000000004</v>
      </c>
    </row>
    <row r="39" spans="1:6" ht="18.75" x14ac:dyDescent="0.3">
      <c r="A39" s="20"/>
      <c r="B39" s="16" t="s">
        <v>101</v>
      </c>
      <c r="C39" s="5" t="s">
        <v>10</v>
      </c>
      <c r="D39" s="28">
        <v>0.88</v>
      </c>
      <c r="E39" s="32">
        <f t="shared" si="1"/>
        <v>212</v>
      </c>
      <c r="F39" s="33">
        <f t="shared" si="0"/>
        <v>2238.7200000000003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212</v>
      </c>
      <c r="F40" s="33">
        <f t="shared" si="0"/>
        <v>483.36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212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212</v>
      </c>
      <c r="F42" s="33">
        <f t="shared" si="0"/>
        <v>483.36</v>
      </c>
    </row>
    <row r="43" spans="1:6" ht="18.75" x14ac:dyDescent="0.3">
      <c r="A43" s="20"/>
      <c r="B43" s="16" t="s">
        <v>105</v>
      </c>
      <c r="C43" s="5" t="s">
        <v>10</v>
      </c>
      <c r="D43" s="28">
        <v>7.0000000000000007E-2</v>
      </c>
      <c r="E43" s="32">
        <f t="shared" si="1"/>
        <v>212</v>
      </c>
      <c r="F43" s="33">
        <f t="shared" si="0"/>
        <v>178.08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2.77</v>
      </c>
      <c r="E44" s="32">
        <f t="shared" si="1"/>
        <v>212</v>
      </c>
      <c r="F44" s="33">
        <f t="shared" si="0"/>
        <v>7046.88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3.46</v>
      </c>
      <c r="E45" s="32">
        <f t="shared" si="1"/>
        <v>212</v>
      </c>
      <c r="F45" s="33">
        <f t="shared" si="0"/>
        <v>8802.24</v>
      </c>
    </row>
    <row r="46" spans="1:6" ht="18.75" x14ac:dyDescent="0.3">
      <c r="A46" s="20"/>
      <c r="B46" s="16" t="s">
        <v>110</v>
      </c>
      <c r="C46" s="1" t="s">
        <v>10</v>
      </c>
      <c r="D46" s="28">
        <v>2.2400000000000002</v>
      </c>
      <c r="E46" s="32">
        <f t="shared" si="1"/>
        <v>212</v>
      </c>
      <c r="F46" s="33">
        <f t="shared" si="0"/>
        <v>5698.56</v>
      </c>
    </row>
    <row r="47" spans="1:6" ht="18.75" x14ac:dyDescent="0.3">
      <c r="A47" s="20"/>
      <c r="B47" s="16" t="s">
        <v>111</v>
      </c>
      <c r="C47" s="5" t="s">
        <v>10</v>
      </c>
      <c r="D47" s="28">
        <v>0.94</v>
      </c>
      <c r="E47" s="32">
        <f t="shared" si="1"/>
        <v>212</v>
      </c>
      <c r="F47" s="33">
        <f t="shared" si="0"/>
        <v>2391.36</v>
      </c>
    </row>
    <row r="48" spans="1:6" ht="18.75" x14ac:dyDescent="0.3">
      <c r="A48" s="20"/>
      <c r="B48" s="16" t="s">
        <v>112</v>
      </c>
      <c r="C48" s="1" t="s">
        <v>10</v>
      </c>
      <c r="D48" s="28">
        <v>0.28000000000000003</v>
      </c>
      <c r="E48" s="32">
        <f t="shared" si="1"/>
        <v>212</v>
      </c>
      <c r="F48" s="33">
        <f t="shared" si="0"/>
        <v>712.32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1.83</v>
      </c>
      <c r="E49" s="32">
        <f t="shared" si="1"/>
        <v>212</v>
      </c>
      <c r="F49" s="33">
        <f t="shared" si="0"/>
        <v>4655.5200000000004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212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0.18</v>
      </c>
      <c r="E51" s="32">
        <f t="shared" si="1"/>
        <v>212</v>
      </c>
      <c r="F51" s="33">
        <f t="shared" si="0"/>
        <v>457.91999999999996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212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212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2.46</v>
      </c>
      <c r="E54" s="32">
        <f t="shared" si="1"/>
        <v>212</v>
      </c>
      <c r="F54" s="33">
        <f t="shared" si="0"/>
        <v>6258.24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16.95</v>
      </c>
      <c r="E55" s="34"/>
      <c r="F55" s="34">
        <f t="shared" ref="F55" si="3">SUM(F28+F32+F38+F44+F45+F49+F50+F51+F53+F54)</f>
        <v>43120.799999999996</v>
      </c>
    </row>
    <row r="56" spans="1:6" ht="15.75" customHeight="1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3">
        <v>31</v>
      </c>
      <c r="B70" s="45" t="s">
        <v>37</v>
      </c>
      <c r="C70" s="47" t="s">
        <v>38</v>
      </c>
      <c r="D70" s="39"/>
      <c r="E70" s="39"/>
      <c r="F70" s="47"/>
    </row>
    <row r="71" spans="1:6" ht="15.75" x14ac:dyDescent="0.25">
      <c r="A71" s="44"/>
      <c r="B71" s="46"/>
      <c r="C71" s="48"/>
      <c r="D71" s="40"/>
      <c r="E71" s="40"/>
      <c r="F71" s="48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3">
        <v>31</v>
      </c>
      <c r="B85" s="45" t="s">
        <v>37</v>
      </c>
      <c r="C85" s="47" t="s">
        <v>38</v>
      </c>
      <c r="D85" s="39"/>
      <c r="E85" s="39"/>
      <c r="F85" s="47"/>
    </row>
    <row r="86" spans="1:6" ht="15.75" x14ac:dyDescent="0.25">
      <c r="A86" s="44"/>
      <c r="B86" s="46"/>
      <c r="C86" s="48"/>
      <c r="D86" s="40"/>
      <c r="E86" s="40"/>
      <c r="F86" s="48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3">
        <v>31</v>
      </c>
      <c r="B100" s="45" t="s">
        <v>37</v>
      </c>
      <c r="C100" s="47" t="s">
        <v>38</v>
      </c>
      <c r="D100" s="39"/>
      <c r="E100" s="39"/>
      <c r="F100" s="47"/>
    </row>
    <row r="101" spans="1:6" ht="15.75" x14ac:dyDescent="0.25">
      <c r="A101" s="44"/>
      <c r="B101" s="46"/>
      <c r="C101" s="48"/>
      <c r="D101" s="40"/>
      <c r="E101" s="40"/>
      <c r="F101" s="48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3">
        <v>31</v>
      </c>
      <c r="B115" s="45" t="s">
        <v>37</v>
      </c>
      <c r="C115" s="47" t="s">
        <v>38</v>
      </c>
      <c r="D115" s="39"/>
      <c r="E115" s="39"/>
      <c r="F115" s="47"/>
    </row>
    <row r="116" spans="1:6" ht="15.75" x14ac:dyDescent="0.25">
      <c r="A116" s="44"/>
      <c r="B116" s="46"/>
      <c r="C116" s="48"/>
      <c r="D116" s="40"/>
      <c r="E116" s="40"/>
      <c r="F116" s="48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3">
        <v>31</v>
      </c>
      <c r="B130" s="45" t="s">
        <v>37</v>
      </c>
      <c r="C130" s="47" t="s">
        <v>38</v>
      </c>
      <c r="D130" s="39"/>
      <c r="E130" s="39"/>
      <c r="F130" s="47"/>
    </row>
    <row r="131" spans="1:6" ht="15.75" x14ac:dyDescent="0.25">
      <c r="A131" s="44"/>
      <c r="B131" s="46"/>
      <c r="C131" s="48"/>
      <c r="D131" s="40"/>
      <c r="E131" s="40"/>
      <c r="F131" s="48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2" t="s">
        <v>53</v>
      </c>
      <c r="B143" s="42"/>
      <c r="C143" s="42"/>
      <c r="D143" s="42"/>
      <c r="E143" s="42"/>
      <c r="F143" s="42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workbookViewId="0">
      <selection activeCell="K15" sqref="K15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2" t="s">
        <v>126</v>
      </c>
      <c r="B1" s="42"/>
      <c r="C1" s="42"/>
      <c r="D1" s="42"/>
      <c r="E1" s="42"/>
      <c r="F1" s="42"/>
      <c r="G1" s="37">
        <v>210.9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1" t="s">
        <v>1</v>
      </c>
      <c r="C6" s="41" t="s">
        <v>2</v>
      </c>
      <c r="D6" s="41"/>
      <c r="E6" s="41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/>
      <c r="E7" s="3"/>
      <c r="F7" s="4">
        <v>45008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44562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44926</v>
      </c>
    </row>
    <row r="10" spans="1:7" ht="31.5" x14ac:dyDescent="0.25">
      <c r="A10" s="1" t="s">
        <v>0</v>
      </c>
      <c r="B10" s="41" t="s">
        <v>1</v>
      </c>
      <c r="C10" s="41" t="s">
        <v>2</v>
      </c>
      <c r="D10" s="41"/>
      <c r="E10" s="41"/>
      <c r="F10" s="1" t="s">
        <v>3</v>
      </c>
    </row>
    <row r="11" spans="1:7" ht="15.75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39336.17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42897.060000000012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F17+F20</f>
        <v>53451.599500000011</v>
      </c>
    </row>
    <row r="17" spans="1:6" ht="40.5" customHeight="1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SUM(F15+F14)*65%</f>
        <v>53451.599500000011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35">
        <f>F13+F16</f>
        <v>53451.599500000011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38">
        <f>F22-F55</f>
        <v>10554.539499999999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f>SUM(F14+F15-F16)</f>
        <v>28781.630499999999</v>
      </c>
    </row>
    <row r="26" spans="1:6" ht="15.75" customHeight="1" x14ac:dyDescent="0.25">
      <c r="A26" s="42" t="s">
        <v>124</v>
      </c>
      <c r="B26" s="42"/>
      <c r="C26" s="42"/>
      <c r="D26" s="42"/>
      <c r="E26" s="42"/>
      <c r="F26" s="42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4.5200000000000005</v>
      </c>
      <c r="E28" s="32">
        <f>SUM(G1)</f>
        <v>210.9</v>
      </c>
      <c r="F28" s="33">
        <f>SUM(E28*D28*12)</f>
        <v>11439.216000000002</v>
      </c>
    </row>
    <row r="29" spans="1:6" ht="18.75" x14ac:dyDescent="0.3">
      <c r="A29" s="2"/>
      <c r="B29" s="16" t="s">
        <v>89</v>
      </c>
      <c r="C29" s="5" t="s">
        <v>10</v>
      </c>
      <c r="D29" s="26">
        <v>2.99</v>
      </c>
      <c r="E29" s="32">
        <f>SUM(E28)</f>
        <v>210.9</v>
      </c>
      <c r="F29" s="33">
        <f t="shared" ref="F29:F54" si="0">SUM(E29*D29*12)</f>
        <v>7567.0920000000006</v>
      </c>
    </row>
    <row r="30" spans="1:6" ht="18.75" x14ac:dyDescent="0.3">
      <c r="A30" s="2"/>
      <c r="B30" s="16" t="s">
        <v>90</v>
      </c>
      <c r="C30" s="5" t="s">
        <v>10</v>
      </c>
      <c r="D30" s="26">
        <v>1.53</v>
      </c>
      <c r="E30" s="32">
        <f t="shared" ref="E30:E54" si="1">SUM(E29)</f>
        <v>210.9</v>
      </c>
      <c r="F30" s="33">
        <f t="shared" si="0"/>
        <v>3872.1240000000003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210.9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0.4</v>
      </c>
      <c r="E32" s="32">
        <f t="shared" si="1"/>
        <v>210.9</v>
      </c>
      <c r="F32" s="33">
        <f t="shared" si="0"/>
        <v>1012.3200000000002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210.9</v>
      </c>
      <c r="F33" s="33">
        <f t="shared" si="0"/>
        <v>329.00400000000002</v>
      </c>
    </row>
    <row r="34" spans="1:6" ht="18.75" x14ac:dyDescent="0.3">
      <c r="A34" s="20"/>
      <c r="B34" s="16" t="s">
        <v>95</v>
      </c>
      <c r="C34" s="5" t="s">
        <v>10</v>
      </c>
      <c r="D34" s="26">
        <v>0.27</v>
      </c>
      <c r="E34" s="32">
        <f t="shared" si="1"/>
        <v>210.9</v>
      </c>
      <c r="F34" s="33">
        <f t="shared" si="0"/>
        <v>683.31600000000003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210.9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210.9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210.9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1.33</v>
      </c>
      <c r="E38" s="32">
        <f t="shared" si="1"/>
        <v>210.9</v>
      </c>
      <c r="F38" s="33">
        <f t="shared" si="0"/>
        <v>3365.9639999999999</v>
      </c>
    </row>
    <row r="39" spans="1:6" ht="18.75" x14ac:dyDescent="0.3">
      <c r="A39" s="20"/>
      <c r="B39" s="16" t="s">
        <v>101</v>
      </c>
      <c r="C39" s="5" t="s">
        <v>10</v>
      </c>
      <c r="D39" s="28">
        <v>0.88</v>
      </c>
      <c r="E39" s="32">
        <f t="shared" si="1"/>
        <v>210.9</v>
      </c>
      <c r="F39" s="33">
        <f t="shared" si="0"/>
        <v>2227.1040000000003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210.9</v>
      </c>
      <c r="F40" s="33">
        <f t="shared" si="0"/>
        <v>480.85200000000009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210.9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210.9</v>
      </c>
      <c r="F42" s="33">
        <f t="shared" si="0"/>
        <v>480.85200000000009</v>
      </c>
    </row>
    <row r="43" spans="1:6" ht="18.75" x14ac:dyDescent="0.3">
      <c r="A43" s="20"/>
      <c r="B43" s="16" t="s">
        <v>105</v>
      </c>
      <c r="C43" s="5" t="s">
        <v>10</v>
      </c>
      <c r="D43" s="28">
        <v>7.0000000000000007E-2</v>
      </c>
      <c r="E43" s="32">
        <f t="shared" si="1"/>
        <v>210.9</v>
      </c>
      <c r="F43" s="33">
        <f t="shared" si="0"/>
        <v>177.15600000000001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2.77</v>
      </c>
      <c r="E44" s="32">
        <f t="shared" si="1"/>
        <v>210.9</v>
      </c>
      <c r="F44" s="33">
        <f t="shared" si="0"/>
        <v>7010.3159999999998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3.46</v>
      </c>
      <c r="E45" s="32">
        <f t="shared" si="1"/>
        <v>210.9</v>
      </c>
      <c r="F45" s="33">
        <f t="shared" si="0"/>
        <v>8756.5680000000011</v>
      </c>
    </row>
    <row r="46" spans="1:6" ht="18.75" x14ac:dyDescent="0.3">
      <c r="A46" s="20"/>
      <c r="B46" s="16" t="s">
        <v>110</v>
      </c>
      <c r="C46" s="1" t="s">
        <v>10</v>
      </c>
      <c r="D46" s="28">
        <v>2.2400000000000002</v>
      </c>
      <c r="E46" s="32">
        <f t="shared" si="1"/>
        <v>210.9</v>
      </c>
      <c r="F46" s="33">
        <f t="shared" si="0"/>
        <v>5668.9920000000002</v>
      </c>
    </row>
    <row r="47" spans="1:6" ht="18.75" x14ac:dyDescent="0.3">
      <c r="A47" s="20"/>
      <c r="B47" s="16" t="s">
        <v>111</v>
      </c>
      <c r="C47" s="5" t="s">
        <v>10</v>
      </c>
      <c r="D47" s="28">
        <v>0.94</v>
      </c>
      <c r="E47" s="32">
        <f t="shared" si="1"/>
        <v>210.9</v>
      </c>
      <c r="F47" s="33">
        <f t="shared" si="0"/>
        <v>2378.9519999999998</v>
      </c>
    </row>
    <row r="48" spans="1:6" ht="18.75" x14ac:dyDescent="0.3">
      <c r="A48" s="20"/>
      <c r="B48" s="16" t="s">
        <v>112</v>
      </c>
      <c r="C48" s="1" t="s">
        <v>10</v>
      </c>
      <c r="D48" s="28">
        <v>0.28000000000000003</v>
      </c>
      <c r="E48" s="32">
        <f t="shared" si="1"/>
        <v>210.9</v>
      </c>
      <c r="F48" s="33">
        <f t="shared" si="0"/>
        <v>708.62400000000002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1.83</v>
      </c>
      <c r="E49" s="32">
        <f t="shared" si="1"/>
        <v>210.9</v>
      </c>
      <c r="F49" s="33">
        <f t="shared" si="0"/>
        <v>4631.3639999999996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210.9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0.18</v>
      </c>
      <c r="E51" s="32">
        <f t="shared" si="1"/>
        <v>210.9</v>
      </c>
      <c r="F51" s="33">
        <f t="shared" si="0"/>
        <v>455.54399999999998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210.9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210.9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2.46</v>
      </c>
      <c r="E54" s="32">
        <f t="shared" si="1"/>
        <v>210.9</v>
      </c>
      <c r="F54" s="33">
        <f t="shared" si="0"/>
        <v>6225.768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16.95</v>
      </c>
      <c r="E55" s="34"/>
      <c r="F55" s="34">
        <f t="shared" ref="F55" si="3">SUM(F28+F32+F38+F44+F45+F49+F50+F51+F53+F54)</f>
        <v>42897.060000000012</v>
      </c>
    </row>
    <row r="56" spans="1:6" ht="15.75" customHeight="1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3">
        <v>31</v>
      </c>
      <c r="B70" s="45" t="s">
        <v>37</v>
      </c>
      <c r="C70" s="47" t="s">
        <v>38</v>
      </c>
      <c r="D70" s="39"/>
      <c r="E70" s="39"/>
      <c r="F70" s="47"/>
    </row>
    <row r="71" spans="1:6" ht="15.75" x14ac:dyDescent="0.25">
      <c r="A71" s="44"/>
      <c r="B71" s="46"/>
      <c r="C71" s="48"/>
      <c r="D71" s="40"/>
      <c r="E71" s="40"/>
      <c r="F71" s="48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3">
        <v>31</v>
      </c>
      <c r="B85" s="45" t="s">
        <v>37</v>
      </c>
      <c r="C85" s="47" t="s">
        <v>38</v>
      </c>
      <c r="D85" s="39"/>
      <c r="E85" s="39"/>
      <c r="F85" s="47"/>
    </row>
    <row r="86" spans="1:6" ht="15.75" x14ac:dyDescent="0.25">
      <c r="A86" s="44"/>
      <c r="B86" s="46"/>
      <c r="C86" s="48"/>
      <c r="D86" s="40"/>
      <c r="E86" s="40"/>
      <c r="F86" s="48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3">
        <v>31</v>
      </c>
      <c r="B100" s="45" t="s">
        <v>37</v>
      </c>
      <c r="C100" s="47" t="s">
        <v>38</v>
      </c>
      <c r="D100" s="39"/>
      <c r="E100" s="39"/>
      <c r="F100" s="47"/>
    </row>
    <row r="101" spans="1:6" ht="15.75" x14ac:dyDescent="0.25">
      <c r="A101" s="44"/>
      <c r="B101" s="46"/>
      <c r="C101" s="48"/>
      <c r="D101" s="40"/>
      <c r="E101" s="40"/>
      <c r="F101" s="48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3">
        <v>31</v>
      </c>
      <c r="B115" s="45" t="s">
        <v>37</v>
      </c>
      <c r="C115" s="47" t="s">
        <v>38</v>
      </c>
      <c r="D115" s="39"/>
      <c r="E115" s="39"/>
      <c r="F115" s="47"/>
    </row>
    <row r="116" spans="1:6" ht="15.75" x14ac:dyDescent="0.25">
      <c r="A116" s="44"/>
      <c r="B116" s="46"/>
      <c r="C116" s="48"/>
      <c r="D116" s="40"/>
      <c r="E116" s="40"/>
      <c r="F116" s="48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3">
        <v>31</v>
      </c>
      <c r="B130" s="45" t="s">
        <v>37</v>
      </c>
      <c r="C130" s="47" t="s">
        <v>38</v>
      </c>
      <c r="D130" s="39"/>
      <c r="E130" s="39"/>
      <c r="F130" s="47"/>
    </row>
    <row r="131" spans="1:6" ht="15.75" x14ac:dyDescent="0.25">
      <c r="A131" s="44"/>
      <c r="B131" s="46"/>
      <c r="C131" s="48"/>
      <c r="D131" s="40"/>
      <c r="E131" s="40"/>
      <c r="F131" s="48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2" t="s">
        <v>53</v>
      </c>
      <c r="B143" s="42"/>
      <c r="C143" s="42"/>
      <c r="D143" s="42"/>
      <c r="E143" s="42"/>
      <c r="F143" s="42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20" workbookViewId="0">
      <selection activeCell="A20" sqref="A1:XFD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2" t="s">
        <v>127</v>
      </c>
      <c r="B1" s="42"/>
      <c r="C1" s="42"/>
      <c r="D1" s="42"/>
      <c r="E1" s="42"/>
      <c r="F1" s="42"/>
      <c r="G1" s="37">
        <v>213.1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1" t="s">
        <v>1</v>
      </c>
      <c r="C6" s="41" t="s">
        <v>2</v>
      </c>
      <c r="D6" s="41"/>
      <c r="E6" s="41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/>
      <c r="E7" s="3"/>
      <c r="F7" s="4">
        <v>45008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44562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44926</v>
      </c>
    </row>
    <row r="10" spans="1:7" ht="31.5" x14ac:dyDescent="0.25">
      <c r="A10" s="1" t="s">
        <v>0</v>
      </c>
      <c r="B10" s="41" t="s">
        <v>1</v>
      </c>
      <c r="C10" s="41" t="s">
        <v>2</v>
      </c>
      <c r="D10" s="41"/>
      <c r="E10" s="41"/>
      <c r="F10" s="1" t="s">
        <v>3</v>
      </c>
    </row>
    <row r="11" spans="1:7" ht="15.75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3269.36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43344.540000000008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F17+F20</f>
        <v>34960.425000000003</v>
      </c>
    </row>
    <row r="17" spans="1:6" ht="33.75" customHeight="1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SUM(F15+F14)*75%</f>
        <v>34960.425000000003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35">
        <f>F13+F16</f>
        <v>34960.425000000003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38">
        <f>F22-F55</f>
        <v>-8384.1150000000052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f>SUM(F14+F15-F16)</f>
        <v>11653.475000000006</v>
      </c>
    </row>
    <row r="26" spans="1:6" ht="15.75" customHeight="1" x14ac:dyDescent="0.25">
      <c r="A26" s="42" t="s">
        <v>124</v>
      </c>
      <c r="B26" s="42"/>
      <c r="C26" s="42"/>
      <c r="D26" s="42"/>
      <c r="E26" s="42"/>
      <c r="F26" s="42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4.5200000000000005</v>
      </c>
      <c r="E28" s="32">
        <f>SUM(G1)</f>
        <v>213.1</v>
      </c>
      <c r="F28" s="33">
        <f>SUM(E28*D28*12)</f>
        <v>11558.544000000002</v>
      </c>
    </row>
    <row r="29" spans="1:6" ht="18.75" x14ac:dyDescent="0.3">
      <c r="A29" s="2"/>
      <c r="B29" s="16" t="s">
        <v>89</v>
      </c>
      <c r="C29" s="5" t="s">
        <v>10</v>
      </c>
      <c r="D29" s="26">
        <v>2.99</v>
      </c>
      <c r="E29" s="32">
        <f>SUM(E28)</f>
        <v>213.1</v>
      </c>
      <c r="F29" s="33">
        <f t="shared" ref="F29:F54" si="0">SUM(E29*D29*12)</f>
        <v>7646.0280000000002</v>
      </c>
    </row>
    <row r="30" spans="1:6" ht="18.75" x14ac:dyDescent="0.3">
      <c r="A30" s="2"/>
      <c r="B30" s="16" t="s">
        <v>90</v>
      </c>
      <c r="C30" s="5" t="s">
        <v>10</v>
      </c>
      <c r="D30" s="26">
        <v>1.53</v>
      </c>
      <c r="E30" s="32">
        <f t="shared" ref="E30:E54" si="1">SUM(E29)</f>
        <v>213.1</v>
      </c>
      <c r="F30" s="33">
        <f t="shared" si="0"/>
        <v>3912.5160000000001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213.1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0.4</v>
      </c>
      <c r="E32" s="32">
        <f t="shared" si="1"/>
        <v>213.1</v>
      </c>
      <c r="F32" s="33">
        <f t="shared" si="0"/>
        <v>1022.8800000000001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213.1</v>
      </c>
      <c r="F33" s="33">
        <f t="shared" si="0"/>
        <v>332.43599999999998</v>
      </c>
    </row>
    <row r="34" spans="1:6" ht="18.75" x14ac:dyDescent="0.3">
      <c r="A34" s="20"/>
      <c r="B34" s="16" t="s">
        <v>95</v>
      </c>
      <c r="C34" s="5" t="s">
        <v>10</v>
      </c>
      <c r="D34" s="26">
        <v>0.27</v>
      </c>
      <c r="E34" s="32">
        <f t="shared" si="1"/>
        <v>213.1</v>
      </c>
      <c r="F34" s="33">
        <f t="shared" si="0"/>
        <v>690.44399999999996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213.1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213.1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213.1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1.33</v>
      </c>
      <c r="E38" s="32">
        <f t="shared" si="1"/>
        <v>213.1</v>
      </c>
      <c r="F38" s="33">
        <f t="shared" si="0"/>
        <v>3401.076</v>
      </c>
    </row>
    <row r="39" spans="1:6" ht="18.75" x14ac:dyDescent="0.3">
      <c r="A39" s="20"/>
      <c r="B39" s="16" t="s">
        <v>101</v>
      </c>
      <c r="C39" s="5" t="s">
        <v>10</v>
      </c>
      <c r="D39" s="28">
        <v>0.88</v>
      </c>
      <c r="E39" s="32">
        <f t="shared" si="1"/>
        <v>213.1</v>
      </c>
      <c r="F39" s="33">
        <f t="shared" si="0"/>
        <v>2250.3359999999998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213.1</v>
      </c>
      <c r="F40" s="33">
        <f t="shared" si="0"/>
        <v>485.86799999999994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213.1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213.1</v>
      </c>
      <c r="F42" s="33">
        <f t="shared" si="0"/>
        <v>485.86799999999994</v>
      </c>
    </row>
    <row r="43" spans="1:6" ht="18.75" x14ac:dyDescent="0.3">
      <c r="A43" s="20"/>
      <c r="B43" s="16" t="s">
        <v>105</v>
      </c>
      <c r="C43" s="5" t="s">
        <v>10</v>
      </c>
      <c r="D43" s="28">
        <v>7.0000000000000007E-2</v>
      </c>
      <c r="E43" s="32">
        <f t="shared" si="1"/>
        <v>213.1</v>
      </c>
      <c r="F43" s="33">
        <f t="shared" si="0"/>
        <v>179.00400000000002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2.77</v>
      </c>
      <c r="E44" s="32">
        <f t="shared" si="1"/>
        <v>213.1</v>
      </c>
      <c r="F44" s="33">
        <f t="shared" si="0"/>
        <v>7083.4440000000004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3.46</v>
      </c>
      <c r="E45" s="32">
        <f t="shared" si="1"/>
        <v>213.1</v>
      </c>
      <c r="F45" s="33">
        <f t="shared" si="0"/>
        <v>8847.9120000000003</v>
      </c>
    </row>
    <row r="46" spans="1:6" ht="18.75" x14ac:dyDescent="0.3">
      <c r="A46" s="20"/>
      <c r="B46" s="16" t="s">
        <v>110</v>
      </c>
      <c r="C46" s="1" t="s">
        <v>10</v>
      </c>
      <c r="D46" s="28">
        <v>2.2400000000000002</v>
      </c>
      <c r="E46" s="32">
        <f t="shared" si="1"/>
        <v>213.1</v>
      </c>
      <c r="F46" s="33">
        <f t="shared" si="0"/>
        <v>5728.1280000000006</v>
      </c>
    </row>
    <row r="47" spans="1:6" ht="18.75" x14ac:dyDescent="0.3">
      <c r="A47" s="20"/>
      <c r="B47" s="16" t="s">
        <v>111</v>
      </c>
      <c r="C47" s="5" t="s">
        <v>10</v>
      </c>
      <c r="D47" s="28">
        <v>0.94</v>
      </c>
      <c r="E47" s="32">
        <f t="shared" si="1"/>
        <v>213.1</v>
      </c>
      <c r="F47" s="33">
        <f t="shared" si="0"/>
        <v>2403.768</v>
      </c>
    </row>
    <row r="48" spans="1:6" ht="18.75" x14ac:dyDescent="0.3">
      <c r="A48" s="20"/>
      <c r="B48" s="16" t="s">
        <v>112</v>
      </c>
      <c r="C48" s="1" t="s">
        <v>10</v>
      </c>
      <c r="D48" s="28">
        <v>0.28000000000000003</v>
      </c>
      <c r="E48" s="32">
        <f t="shared" si="1"/>
        <v>213.1</v>
      </c>
      <c r="F48" s="33">
        <f t="shared" si="0"/>
        <v>716.01600000000008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1.83</v>
      </c>
      <c r="E49" s="32">
        <f t="shared" si="1"/>
        <v>213.1</v>
      </c>
      <c r="F49" s="33">
        <f t="shared" si="0"/>
        <v>4679.6760000000004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213.1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0.18</v>
      </c>
      <c r="E51" s="32">
        <f t="shared" si="1"/>
        <v>213.1</v>
      </c>
      <c r="F51" s="33">
        <f t="shared" si="0"/>
        <v>460.29599999999994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213.1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213.1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2.46</v>
      </c>
      <c r="E54" s="32">
        <f t="shared" si="1"/>
        <v>213.1</v>
      </c>
      <c r="F54" s="33">
        <f t="shared" si="0"/>
        <v>6290.7119999999995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16.95</v>
      </c>
      <c r="E55" s="34"/>
      <c r="F55" s="34">
        <f t="shared" ref="F55" si="3">SUM(F28+F32+F38+F44+F45+F49+F50+F51+F53+F54)</f>
        <v>43344.540000000008</v>
      </c>
    </row>
    <row r="56" spans="1:6" ht="15.75" customHeight="1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3">
        <v>31</v>
      </c>
      <c r="B70" s="45" t="s">
        <v>37</v>
      </c>
      <c r="C70" s="47" t="s">
        <v>38</v>
      </c>
      <c r="D70" s="39"/>
      <c r="E70" s="39"/>
      <c r="F70" s="47"/>
    </row>
    <row r="71" spans="1:6" ht="15.75" x14ac:dyDescent="0.25">
      <c r="A71" s="44"/>
      <c r="B71" s="46"/>
      <c r="C71" s="48"/>
      <c r="D71" s="40"/>
      <c r="E71" s="40"/>
      <c r="F71" s="48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3">
        <v>31</v>
      </c>
      <c r="B85" s="45" t="s">
        <v>37</v>
      </c>
      <c r="C85" s="47" t="s">
        <v>38</v>
      </c>
      <c r="D85" s="39"/>
      <c r="E85" s="39"/>
      <c r="F85" s="47"/>
    </row>
    <row r="86" spans="1:6" ht="15.75" x14ac:dyDescent="0.25">
      <c r="A86" s="44"/>
      <c r="B86" s="46"/>
      <c r="C86" s="48"/>
      <c r="D86" s="40"/>
      <c r="E86" s="40"/>
      <c r="F86" s="48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3">
        <v>31</v>
      </c>
      <c r="B100" s="45" t="s">
        <v>37</v>
      </c>
      <c r="C100" s="47" t="s">
        <v>38</v>
      </c>
      <c r="D100" s="39"/>
      <c r="E100" s="39"/>
      <c r="F100" s="47"/>
    </row>
    <row r="101" spans="1:6" ht="15.75" x14ac:dyDescent="0.25">
      <c r="A101" s="44"/>
      <c r="B101" s="46"/>
      <c r="C101" s="48"/>
      <c r="D101" s="40"/>
      <c r="E101" s="40"/>
      <c r="F101" s="48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3">
        <v>31</v>
      </c>
      <c r="B115" s="45" t="s">
        <v>37</v>
      </c>
      <c r="C115" s="47" t="s">
        <v>38</v>
      </c>
      <c r="D115" s="39"/>
      <c r="E115" s="39"/>
      <c r="F115" s="47"/>
    </row>
    <row r="116" spans="1:6" ht="15.75" x14ac:dyDescent="0.25">
      <c r="A116" s="44"/>
      <c r="B116" s="46"/>
      <c r="C116" s="48"/>
      <c r="D116" s="40"/>
      <c r="E116" s="40"/>
      <c r="F116" s="48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3">
        <v>31</v>
      </c>
      <c r="B130" s="45" t="s">
        <v>37</v>
      </c>
      <c r="C130" s="47" t="s">
        <v>38</v>
      </c>
      <c r="D130" s="39"/>
      <c r="E130" s="39"/>
      <c r="F130" s="47"/>
    </row>
    <row r="131" spans="1:6" ht="15.75" x14ac:dyDescent="0.25">
      <c r="A131" s="44"/>
      <c r="B131" s="46"/>
      <c r="C131" s="48"/>
      <c r="D131" s="40"/>
      <c r="E131" s="40"/>
      <c r="F131" s="48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2" t="s">
        <v>53</v>
      </c>
      <c r="B143" s="42"/>
      <c r="C143" s="42"/>
      <c r="D143" s="42"/>
      <c r="E143" s="42"/>
      <c r="F143" s="42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workbookViewId="0">
      <selection activeCell="F15" sqref="F15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2" t="s">
        <v>128</v>
      </c>
      <c r="B1" s="42"/>
      <c r="C1" s="42"/>
      <c r="D1" s="42"/>
      <c r="E1" s="42"/>
      <c r="F1" s="42"/>
      <c r="G1" s="37">
        <v>210.5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1" t="s">
        <v>1</v>
      </c>
      <c r="C6" s="41" t="s">
        <v>2</v>
      </c>
      <c r="D6" s="41"/>
      <c r="E6" s="41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/>
      <c r="E7" s="3"/>
      <c r="F7" s="4">
        <v>45008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44562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44926</v>
      </c>
    </row>
    <row r="10" spans="1:7" ht="31.5" x14ac:dyDescent="0.25">
      <c r="A10" s="1" t="s">
        <v>0</v>
      </c>
      <c r="B10" s="41" t="s">
        <v>1</v>
      </c>
      <c r="C10" s="41" t="s">
        <v>2</v>
      </c>
      <c r="D10" s="41"/>
      <c r="E10" s="41"/>
      <c r="F10" s="1" t="s">
        <v>3</v>
      </c>
    </row>
    <row r="11" spans="1:7" ht="15.75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7253.36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42815.700000000004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F17+F20</f>
        <v>37551.795000000006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SUM(F15+F14)*75%</f>
        <v>37551.795000000006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35">
        <f>F13+F16</f>
        <v>37551.795000000006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38">
        <f>F22-F55</f>
        <v>-5263.9049999999988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f>SUM(F14+F15-F16)</f>
        <v>12517.264999999999</v>
      </c>
    </row>
    <row r="26" spans="1:6" ht="15.75" customHeight="1" x14ac:dyDescent="0.25">
      <c r="A26" s="42" t="s">
        <v>124</v>
      </c>
      <c r="B26" s="42"/>
      <c r="C26" s="42"/>
      <c r="D26" s="42"/>
      <c r="E26" s="42"/>
      <c r="F26" s="42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4.5200000000000005</v>
      </c>
      <c r="E28" s="32">
        <f>SUM(G1)</f>
        <v>210.5</v>
      </c>
      <c r="F28" s="33">
        <f>SUM(E28*D28*12)</f>
        <v>11417.520000000002</v>
      </c>
    </row>
    <row r="29" spans="1:6" ht="18.75" x14ac:dyDescent="0.3">
      <c r="A29" s="2"/>
      <c r="B29" s="16" t="s">
        <v>89</v>
      </c>
      <c r="C29" s="5" t="s">
        <v>10</v>
      </c>
      <c r="D29" s="26">
        <v>2.99</v>
      </c>
      <c r="E29" s="32">
        <f>SUM(E28)</f>
        <v>210.5</v>
      </c>
      <c r="F29" s="33">
        <f t="shared" ref="F29:F54" si="0">SUM(E29*D29*12)</f>
        <v>7552.7400000000016</v>
      </c>
    </row>
    <row r="30" spans="1:6" ht="18.75" x14ac:dyDescent="0.3">
      <c r="A30" s="2"/>
      <c r="B30" s="16" t="s">
        <v>90</v>
      </c>
      <c r="C30" s="5" t="s">
        <v>10</v>
      </c>
      <c r="D30" s="26">
        <v>1.53</v>
      </c>
      <c r="E30" s="32">
        <f t="shared" ref="E30:E54" si="1">SUM(E29)</f>
        <v>210.5</v>
      </c>
      <c r="F30" s="33">
        <f t="shared" si="0"/>
        <v>3864.7799999999997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210.5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0.4</v>
      </c>
      <c r="E32" s="32">
        <f t="shared" si="1"/>
        <v>210.5</v>
      </c>
      <c r="F32" s="33">
        <f t="shared" si="0"/>
        <v>1010.4000000000001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210.5</v>
      </c>
      <c r="F33" s="33">
        <f t="shared" si="0"/>
        <v>328.38</v>
      </c>
    </row>
    <row r="34" spans="1:6" ht="18.75" x14ac:dyDescent="0.3">
      <c r="A34" s="20"/>
      <c r="B34" s="16" t="s">
        <v>95</v>
      </c>
      <c r="C34" s="5" t="s">
        <v>10</v>
      </c>
      <c r="D34" s="26">
        <v>0.27</v>
      </c>
      <c r="E34" s="32">
        <f t="shared" si="1"/>
        <v>210.5</v>
      </c>
      <c r="F34" s="33">
        <f t="shared" si="0"/>
        <v>682.02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210.5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210.5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210.5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1.33</v>
      </c>
      <c r="E38" s="32">
        <f t="shared" si="1"/>
        <v>210.5</v>
      </c>
      <c r="F38" s="33">
        <f t="shared" si="0"/>
        <v>3359.5800000000004</v>
      </c>
    </row>
    <row r="39" spans="1:6" ht="18.75" x14ac:dyDescent="0.3">
      <c r="A39" s="20"/>
      <c r="B39" s="16" t="s">
        <v>101</v>
      </c>
      <c r="C39" s="5" t="s">
        <v>10</v>
      </c>
      <c r="D39" s="28">
        <v>0.88</v>
      </c>
      <c r="E39" s="32">
        <f t="shared" si="1"/>
        <v>210.5</v>
      </c>
      <c r="F39" s="33">
        <f t="shared" si="0"/>
        <v>2222.88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210.5</v>
      </c>
      <c r="F40" s="33">
        <f t="shared" si="0"/>
        <v>479.93999999999994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210.5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210.5</v>
      </c>
      <c r="F42" s="33">
        <f t="shared" si="0"/>
        <v>479.93999999999994</v>
      </c>
    </row>
    <row r="43" spans="1:6" ht="18.75" x14ac:dyDescent="0.3">
      <c r="A43" s="20"/>
      <c r="B43" s="16" t="s">
        <v>105</v>
      </c>
      <c r="C43" s="5" t="s">
        <v>10</v>
      </c>
      <c r="D43" s="28">
        <v>7.0000000000000007E-2</v>
      </c>
      <c r="E43" s="32">
        <f t="shared" si="1"/>
        <v>210.5</v>
      </c>
      <c r="F43" s="33">
        <f t="shared" si="0"/>
        <v>176.82000000000002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2.77</v>
      </c>
      <c r="E44" s="32">
        <f t="shared" si="1"/>
        <v>210.5</v>
      </c>
      <c r="F44" s="33">
        <f t="shared" si="0"/>
        <v>6997.02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3.46</v>
      </c>
      <c r="E45" s="32">
        <f t="shared" si="1"/>
        <v>210.5</v>
      </c>
      <c r="F45" s="33">
        <f t="shared" si="0"/>
        <v>8739.9600000000009</v>
      </c>
    </row>
    <row r="46" spans="1:6" ht="18.75" x14ac:dyDescent="0.3">
      <c r="A46" s="20"/>
      <c r="B46" s="16" t="s">
        <v>110</v>
      </c>
      <c r="C46" s="1" t="s">
        <v>10</v>
      </c>
      <c r="D46" s="28">
        <v>2.2400000000000002</v>
      </c>
      <c r="E46" s="32">
        <f t="shared" si="1"/>
        <v>210.5</v>
      </c>
      <c r="F46" s="33">
        <f t="shared" si="0"/>
        <v>5658.2400000000007</v>
      </c>
    </row>
    <row r="47" spans="1:6" ht="18.75" x14ac:dyDescent="0.3">
      <c r="A47" s="20"/>
      <c r="B47" s="16" t="s">
        <v>111</v>
      </c>
      <c r="C47" s="5" t="s">
        <v>10</v>
      </c>
      <c r="D47" s="28">
        <v>0.94</v>
      </c>
      <c r="E47" s="32">
        <f t="shared" si="1"/>
        <v>210.5</v>
      </c>
      <c r="F47" s="33">
        <f t="shared" si="0"/>
        <v>2374.4399999999996</v>
      </c>
    </row>
    <row r="48" spans="1:6" ht="18.75" x14ac:dyDescent="0.3">
      <c r="A48" s="20"/>
      <c r="B48" s="16" t="s">
        <v>112</v>
      </c>
      <c r="C48" s="1" t="s">
        <v>10</v>
      </c>
      <c r="D48" s="28">
        <v>0.28000000000000003</v>
      </c>
      <c r="E48" s="32">
        <f t="shared" si="1"/>
        <v>210.5</v>
      </c>
      <c r="F48" s="33">
        <f t="shared" si="0"/>
        <v>707.28000000000009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1.83</v>
      </c>
      <c r="E49" s="32">
        <f t="shared" si="1"/>
        <v>210.5</v>
      </c>
      <c r="F49" s="33">
        <f t="shared" si="0"/>
        <v>4622.58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210.5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0.18</v>
      </c>
      <c r="E51" s="32">
        <f t="shared" si="1"/>
        <v>210.5</v>
      </c>
      <c r="F51" s="33">
        <f t="shared" si="0"/>
        <v>454.68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210.5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210.5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2.46</v>
      </c>
      <c r="E54" s="32">
        <f t="shared" si="1"/>
        <v>210.5</v>
      </c>
      <c r="F54" s="33">
        <f t="shared" si="0"/>
        <v>6213.9600000000009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16.95</v>
      </c>
      <c r="E55" s="34"/>
      <c r="F55" s="34">
        <f t="shared" ref="F55" si="3">SUM(F28+F32+F38+F44+F45+F49+F50+F51+F53+F54)</f>
        <v>42815.700000000004</v>
      </c>
    </row>
    <row r="56" spans="1:6" ht="15.75" customHeight="1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customHeight="1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9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3">
        <v>31</v>
      </c>
      <c r="B70" s="45" t="s">
        <v>37</v>
      </c>
      <c r="C70" s="47" t="s">
        <v>38</v>
      </c>
      <c r="D70" s="39"/>
      <c r="E70" s="39"/>
      <c r="F70" s="47"/>
    </row>
    <row r="71" spans="1:6" ht="15.75" x14ac:dyDescent="0.25">
      <c r="A71" s="44"/>
      <c r="B71" s="46"/>
      <c r="C71" s="48"/>
      <c r="D71" s="40"/>
      <c r="E71" s="40"/>
      <c r="F71" s="48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9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3">
        <v>31</v>
      </c>
      <c r="B85" s="45" t="s">
        <v>37</v>
      </c>
      <c r="C85" s="47" t="s">
        <v>38</v>
      </c>
      <c r="D85" s="39"/>
      <c r="E85" s="39"/>
      <c r="F85" s="47"/>
    </row>
    <row r="86" spans="1:6" ht="15.75" x14ac:dyDescent="0.25">
      <c r="A86" s="44"/>
      <c r="B86" s="46"/>
      <c r="C86" s="48"/>
      <c r="D86" s="40"/>
      <c r="E86" s="40"/>
      <c r="F86" s="48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9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3">
        <v>31</v>
      </c>
      <c r="B100" s="45" t="s">
        <v>37</v>
      </c>
      <c r="C100" s="47" t="s">
        <v>38</v>
      </c>
      <c r="D100" s="39"/>
      <c r="E100" s="39"/>
      <c r="F100" s="47"/>
    </row>
    <row r="101" spans="1:6" ht="15.75" x14ac:dyDescent="0.25">
      <c r="A101" s="44"/>
      <c r="B101" s="46"/>
      <c r="C101" s="48"/>
      <c r="D101" s="40"/>
      <c r="E101" s="40"/>
      <c r="F101" s="48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9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3">
        <v>31</v>
      </c>
      <c r="B115" s="45" t="s">
        <v>37</v>
      </c>
      <c r="C115" s="47" t="s">
        <v>38</v>
      </c>
      <c r="D115" s="39"/>
      <c r="E115" s="39"/>
      <c r="F115" s="47"/>
    </row>
    <row r="116" spans="1:6" ht="15.75" x14ac:dyDescent="0.25">
      <c r="A116" s="44"/>
      <c r="B116" s="46"/>
      <c r="C116" s="48"/>
      <c r="D116" s="40"/>
      <c r="E116" s="40"/>
      <c r="F116" s="48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9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3">
        <v>31</v>
      </c>
      <c r="B130" s="45" t="s">
        <v>37</v>
      </c>
      <c r="C130" s="47" t="s">
        <v>38</v>
      </c>
      <c r="D130" s="39"/>
      <c r="E130" s="39"/>
      <c r="F130" s="47"/>
    </row>
    <row r="131" spans="1:6" ht="15.75" x14ac:dyDescent="0.25">
      <c r="A131" s="44"/>
      <c r="B131" s="46"/>
      <c r="C131" s="48"/>
      <c r="D131" s="40"/>
      <c r="E131" s="40"/>
      <c r="F131" s="48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customHeight="1" x14ac:dyDescent="0.25">
      <c r="A143" s="42" t="s">
        <v>53</v>
      </c>
      <c r="B143" s="42"/>
      <c r="C143" s="42"/>
      <c r="D143" s="42"/>
      <c r="E143" s="42"/>
      <c r="F143" s="42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15</vt:lpstr>
      <vt:lpstr>17</vt:lpstr>
      <vt:lpstr>19</vt:lpstr>
      <vt:lpstr>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2024-06-26T11:33:50Z</dcterms:modified>
</cp:coreProperties>
</file>